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I:\Drive_H\otsuji_work\野川の会\田んぼの学校記録\田んぼの学校2020\田んぼの学校\卒業式関係\"/>
    </mc:Choice>
  </mc:AlternateContent>
  <xr:revisionPtr revIDLastSave="0" documentId="13_ncr:1_{4A8211F7-C911-4B09-A376-4A586E0976FB}" xr6:coauthVersionLast="46" xr6:coauthVersionMax="46" xr10:uidLastSave="{00000000-0000-0000-0000-000000000000}"/>
  <bookViews>
    <workbookView xWindow="768" yWindow="768" windowWidth="18384" windowHeight="11892" xr2:uid="{5CD50EEE-ED00-4130-BA7C-42E6A2F8F63D}"/>
  </bookViews>
  <sheets>
    <sheet name="表紙" sheetId="28" r:id="rId1"/>
    <sheet name="ふりかえり" sheetId="1" r:id="rId2"/>
    <sheet name="ふりかえり (2)" sheetId="2" r:id="rId3"/>
    <sheet name="ふりかえり (3)" sheetId="3" r:id="rId4"/>
    <sheet name="ふりかえり (4)" sheetId="4" r:id="rId5"/>
    <sheet name="ふりかえり (5)" sheetId="5" r:id="rId6"/>
    <sheet name="ふりかえり (6)" sheetId="6" r:id="rId7"/>
    <sheet name="ふりかえり (7)" sheetId="7" r:id="rId8"/>
    <sheet name="ふりかえり (8)" sheetId="8" r:id="rId9"/>
    <sheet name="ふりかえり (9)" sheetId="9" r:id="rId10"/>
    <sheet name="ふりかえり (10)" sheetId="10" r:id="rId11"/>
    <sheet name="ふりかえり (11)" sheetId="11" r:id="rId12"/>
    <sheet name="ふりかえり (12)" sheetId="12" r:id="rId13"/>
    <sheet name="ふりかえり (13)" sheetId="13" r:id="rId14"/>
    <sheet name="ふりかえり (14)" sheetId="14" r:id="rId15"/>
    <sheet name="ふりかえり (15)" sheetId="15" r:id="rId16"/>
    <sheet name="ふりかえり (16)" sheetId="16" r:id="rId17"/>
    <sheet name="ふりかえり (17)" sheetId="17" r:id="rId18"/>
    <sheet name="ふりかえり (18)" sheetId="18" r:id="rId19"/>
    <sheet name="ふりかえり (19)" sheetId="19" r:id="rId20"/>
    <sheet name="ふりかえり (20)" sheetId="20" r:id="rId21"/>
    <sheet name="ふりかえり (21)" sheetId="21" r:id="rId22"/>
    <sheet name="ふりかえり (22)" sheetId="22" r:id="rId23"/>
    <sheet name="ふりかえり (23)" sheetId="23" r:id="rId24"/>
    <sheet name="ふりかえり (24)" sheetId="24" r:id="rId25"/>
    <sheet name="ふりかえり (25)" sheetId="25" r:id="rId26"/>
    <sheet name="ふりかえり (26)" sheetId="26" r:id="rId27"/>
    <sheet name="ふりかえり (27)" sheetId="27" r:id="rId28"/>
  </sheets>
  <externalReferences>
    <externalReference r:id="rId29"/>
  </externalReferences>
  <definedNames>
    <definedName name="_xlnm.Print_Area" localSheetId="1">ふりかえり!$A$1:$I$26</definedName>
    <definedName name="_xlnm.Print_Area" localSheetId="10">'ふりかえり (10)'!$A$1:$I$26</definedName>
    <definedName name="_xlnm.Print_Area" localSheetId="11">'ふりかえり (11)'!$A$1:$I$26</definedName>
    <definedName name="_xlnm.Print_Area" localSheetId="12">'ふりかえり (12)'!$A$1:$I$26</definedName>
    <definedName name="_xlnm.Print_Area" localSheetId="13">'ふりかえり (13)'!$A$1:$I$26</definedName>
    <definedName name="_xlnm.Print_Area" localSheetId="14">'ふりかえり (14)'!$A$1:$I$26</definedName>
    <definedName name="_xlnm.Print_Area" localSheetId="15">'ふりかえり (15)'!$A$1:$I$26</definedName>
    <definedName name="_xlnm.Print_Area" localSheetId="16">'ふりかえり (16)'!$A$1:$I$26</definedName>
    <definedName name="_xlnm.Print_Area" localSheetId="17">'ふりかえり (17)'!$A$1:$I$26</definedName>
    <definedName name="_xlnm.Print_Area" localSheetId="18">'ふりかえり (18)'!$A$1:$I$26</definedName>
    <definedName name="_xlnm.Print_Area" localSheetId="19">'ふりかえり (19)'!$A$1:$I$26</definedName>
    <definedName name="_xlnm.Print_Area" localSheetId="2">'ふりかえり (2)'!$A$1:$I$26</definedName>
    <definedName name="_xlnm.Print_Area" localSheetId="20">'ふりかえり (20)'!$A$1:$I$26</definedName>
    <definedName name="_xlnm.Print_Area" localSheetId="21">'ふりかえり (21)'!$A$1:$I$26</definedName>
    <definedName name="_xlnm.Print_Area" localSheetId="22">'ふりかえり (22)'!$A$1:$I$26</definedName>
    <definedName name="_xlnm.Print_Area" localSheetId="23">'ふりかえり (23)'!$A$1:$I$26</definedName>
    <definedName name="_xlnm.Print_Area" localSheetId="24">'ふりかえり (24)'!$A$1:$I$26</definedName>
    <definedName name="_xlnm.Print_Area" localSheetId="25">'ふりかえり (25)'!$A$1:$I$26</definedName>
    <definedName name="_xlnm.Print_Area" localSheetId="26">'ふりかえり (26)'!$A$1:$I$26</definedName>
    <definedName name="_xlnm.Print_Area" localSheetId="27">'ふりかえり (27)'!$A$1:$I$41</definedName>
    <definedName name="_xlnm.Print_Area" localSheetId="3">'ふりかえり (3)'!$A$1:$I$26</definedName>
    <definedName name="_xlnm.Print_Area" localSheetId="4">'ふりかえり (4)'!$A$1:$I$26</definedName>
    <definedName name="_xlnm.Print_Area" localSheetId="5">'ふりかえり (5)'!$A$1:$I$26</definedName>
    <definedName name="_xlnm.Print_Area" localSheetId="6">'ふりかえり (6)'!$A$1:$I$26</definedName>
    <definedName name="_xlnm.Print_Area" localSheetId="7">'ふりかえり (7)'!$A$1:$I$26</definedName>
    <definedName name="_xlnm.Print_Area" localSheetId="8">'ふりかえり (8)'!$A$1:$I$26</definedName>
    <definedName name="_xlnm.Print_Area" localSheetId="9">'ふりかえり (9)'!$A$1:$I$26</definedName>
    <definedName name="プログラム名称">[1]事務局用日程表!$B$5:$B$45</definedName>
    <definedName name="課題">[1]事務局用日程表!$H$5:$H$45</definedName>
    <definedName name="開始時刻">[1]事務局用日程表!$E$5:$E$45</definedName>
    <definedName name="作業・行事">[1]事務局用日程表!$G$5:$G$45</definedName>
    <definedName name="実施開始時刻">[1]田んぼの学校日程表!$G$3:$G$45</definedName>
    <definedName name="実施終了時刻">[1]田んぼの学校日程表!$H$3:$H$45</definedName>
    <definedName name="実施日付">[1]田んぼの学校日程表!$F$3:$F$45</definedName>
    <definedName name="終了時刻">[1]事務局用日程表!$F$5:$F$45</definedName>
    <definedName name="準備">[1]事務局用日程表!$L$5:$L$45</definedName>
    <definedName name="担当者">[1]事務局用日程表!$O$5:$O$45</definedName>
    <definedName name="内容">[1]事務局用日程表!$J$5:$J$45</definedName>
    <definedName name="日付">[1]事務局用日程表!$C$5:$C$45</definedName>
    <definedName name="備考">[1]事務局用日程表!$P$5:$P$45</definedName>
    <definedName name="服装・装備">[1]事務局用日程表!$N$5:$N$45</definedName>
    <definedName name="目的">[1]事務局用日程表!$I$5:$I$45</definedName>
    <definedName name="曜日">[1]事務局用日程表!$D$5:$D$45</definedName>
    <definedName name="用具">[1]事務局用日程表!$M$5:$M$45</definedName>
    <definedName name="要領">[1]事務局用日程表!$K$5:$K$45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27" l="1"/>
  <c r="B6" i="27"/>
  <c r="B5" i="27"/>
  <c r="H4" i="27"/>
  <c r="E4" i="27"/>
  <c r="B4" i="27"/>
  <c r="C4" i="27" s="1"/>
  <c r="H3" i="27"/>
  <c r="E3" i="27"/>
  <c r="C3" i="27"/>
  <c r="B3" i="27"/>
  <c r="C2" i="27"/>
  <c r="B7" i="26"/>
  <c r="B6" i="26"/>
  <c r="B5" i="26"/>
  <c r="H4" i="26"/>
  <c r="E4" i="26"/>
  <c r="B4" i="26"/>
  <c r="C4" i="26" s="1"/>
  <c r="H3" i="26"/>
  <c r="E3" i="26"/>
  <c r="C3" i="26"/>
  <c r="B3" i="26"/>
  <c r="C2" i="26"/>
  <c r="B7" i="25"/>
  <c r="B6" i="25"/>
  <c r="B5" i="25"/>
  <c r="H4" i="25"/>
  <c r="E4" i="25"/>
  <c r="B4" i="25"/>
  <c r="C4" i="25" s="1"/>
  <c r="H3" i="25"/>
  <c r="E3" i="25"/>
  <c r="C3" i="25"/>
  <c r="B3" i="25"/>
  <c r="C2" i="25"/>
  <c r="B7" i="24"/>
  <c r="B6" i="24"/>
  <c r="B5" i="24"/>
  <c r="H4" i="24"/>
  <c r="E4" i="24"/>
  <c r="B4" i="24"/>
  <c r="C4" i="24" s="1"/>
  <c r="H3" i="24"/>
  <c r="E3" i="24"/>
  <c r="C3" i="24"/>
  <c r="B3" i="24"/>
  <c r="C2" i="24"/>
  <c r="B7" i="23"/>
  <c r="B6" i="23"/>
  <c r="B5" i="23"/>
  <c r="H4" i="23"/>
  <c r="E4" i="23"/>
  <c r="B4" i="23"/>
  <c r="C4" i="23" s="1"/>
  <c r="H3" i="23"/>
  <c r="E3" i="23"/>
  <c r="C3" i="23"/>
  <c r="B3" i="23"/>
  <c r="C2" i="23"/>
  <c r="B7" i="22"/>
  <c r="B6" i="22"/>
  <c r="B5" i="22"/>
  <c r="H4" i="22"/>
  <c r="E4" i="22"/>
  <c r="B4" i="22"/>
  <c r="C4" i="22" s="1"/>
  <c r="H3" i="22"/>
  <c r="E3" i="22"/>
  <c r="C3" i="22"/>
  <c r="B3" i="22"/>
  <c r="C2" i="22"/>
  <c r="B7" i="21"/>
  <c r="B6" i="21"/>
  <c r="B5" i="21"/>
  <c r="H4" i="21"/>
  <c r="E4" i="21"/>
  <c r="B4" i="21"/>
  <c r="C4" i="21" s="1"/>
  <c r="H3" i="21"/>
  <c r="E3" i="21"/>
  <c r="C3" i="21"/>
  <c r="B3" i="21"/>
  <c r="C2" i="21"/>
  <c r="B7" i="20"/>
  <c r="B6" i="20"/>
  <c r="B5" i="20"/>
  <c r="H4" i="20"/>
  <c r="E4" i="20"/>
  <c r="B4" i="20"/>
  <c r="C4" i="20" s="1"/>
  <c r="H3" i="20"/>
  <c r="E3" i="20"/>
  <c r="C3" i="20"/>
  <c r="B3" i="20"/>
  <c r="C2" i="20"/>
  <c r="B7" i="19"/>
  <c r="B6" i="19"/>
  <c r="B5" i="19"/>
  <c r="H4" i="19"/>
  <c r="E4" i="19"/>
  <c r="B4" i="19"/>
  <c r="C4" i="19" s="1"/>
  <c r="H3" i="19"/>
  <c r="E3" i="19"/>
  <c r="C3" i="19"/>
  <c r="B3" i="19"/>
  <c r="C2" i="19"/>
  <c r="B7" i="18"/>
  <c r="B6" i="18"/>
  <c r="B5" i="18"/>
  <c r="H4" i="18"/>
  <c r="E4" i="18"/>
  <c r="B4" i="18"/>
  <c r="C4" i="18" s="1"/>
  <c r="H3" i="18"/>
  <c r="E3" i="18"/>
  <c r="C3" i="18"/>
  <c r="B3" i="18"/>
  <c r="C2" i="18"/>
  <c r="B7" i="17"/>
  <c r="B6" i="17"/>
  <c r="B5" i="17"/>
  <c r="H4" i="17"/>
  <c r="E4" i="17"/>
  <c r="B4" i="17"/>
  <c r="C4" i="17" s="1"/>
  <c r="H3" i="17"/>
  <c r="E3" i="17"/>
  <c r="C3" i="17"/>
  <c r="B3" i="17"/>
  <c r="C2" i="17"/>
  <c r="B7" i="16"/>
  <c r="B6" i="16"/>
  <c r="B5" i="16"/>
  <c r="H4" i="16"/>
  <c r="E4" i="16"/>
  <c r="B4" i="16"/>
  <c r="C4" i="16" s="1"/>
  <c r="H3" i="16"/>
  <c r="E3" i="16"/>
  <c r="C3" i="16"/>
  <c r="B3" i="16"/>
  <c r="C2" i="16"/>
  <c r="B7" i="15"/>
  <c r="B6" i="15"/>
  <c r="B5" i="15"/>
  <c r="H4" i="15"/>
  <c r="E4" i="15"/>
  <c r="B4" i="15"/>
  <c r="C4" i="15" s="1"/>
  <c r="H3" i="15"/>
  <c r="E3" i="15"/>
  <c r="C3" i="15"/>
  <c r="B3" i="15"/>
  <c r="C2" i="15"/>
  <c r="B7" i="14"/>
  <c r="B6" i="14"/>
  <c r="B5" i="14"/>
  <c r="H4" i="14"/>
  <c r="E4" i="14"/>
  <c r="B4" i="14"/>
  <c r="C4" i="14" s="1"/>
  <c r="H3" i="14"/>
  <c r="E3" i="14"/>
  <c r="C3" i="14"/>
  <c r="B3" i="14"/>
  <c r="C2" i="14"/>
  <c r="B7" i="13"/>
  <c r="B6" i="13"/>
  <c r="B5" i="13"/>
  <c r="H4" i="13"/>
  <c r="E4" i="13"/>
  <c r="B4" i="13"/>
  <c r="C4" i="13" s="1"/>
  <c r="H3" i="13"/>
  <c r="E3" i="13"/>
  <c r="C3" i="13"/>
  <c r="B3" i="13"/>
  <c r="C2" i="13"/>
  <c r="B7" i="12"/>
  <c r="B6" i="12"/>
  <c r="B5" i="12"/>
  <c r="H4" i="12"/>
  <c r="E4" i="12"/>
  <c r="B4" i="12"/>
  <c r="C4" i="12" s="1"/>
  <c r="H3" i="12"/>
  <c r="E3" i="12"/>
  <c r="C3" i="12"/>
  <c r="B3" i="12"/>
  <c r="C2" i="12"/>
  <c r="B7" i="11"/>
  <c r="B6" i="11"/>
  <c r="B5" i="11"/>
  <c r="H4" i="11"/>
  <c r="E4" i="11"/>
  <c r="B4" i="11"/>
  <c r="C4" i="11" s="1"/>
  <c r="H3" i="11"/>
  <c r="E3" i="11"/>
  <c r="C3" i="11"/>
  <c r="B3" i="11"/>
  <c r="C2" i="11"/>
  <c r="B7" i="10"/>
  <c r="B6" i="10"/>
  <c r="B5" i="10"/>
  <c r="H4" i="10"/>
  <c r="E4" i="10"/>
  <c r="B4" i="10"/>
  <c r="C4" i="10" s="1"/>
  <c r="H3" i="10"/>
  <c r="E3" i="10"/>
  <c r="C3" i="10"/>
  <c r="B3" i="10"/>
  <c r="C2" i="10"/>
  <c r="B7" i="9"/>
  <c r="B6" i="9"/>
  <c r="B5" i="9"/>
  <c r="H4" i="9"/>
  <c r="E4" i="9"/>
  <c r="B4" i="9"/>
  <c r="C4" i="9" s="1"/>
  <c r="H3" i="9"/>
  <c r="E3" i="9"/>
  <c r="C3" i="9"/>
  <c r="B3" i="9"/>
  <c r="C2" i="9"/>
  <c r="B7" i="8"/>
  <c r="B6" i="8"/>
  <c r="B5" i="8"/>
  <c r="H4" i="8"/>
  <c r="E4" i="8"/>
  <c r="B4" i="8"/>
  <c r="C4" i="8" s="1"/>
  <c r="H3" i="8"/>
  <c r="E3" i="8"/>
  <c r="C3" i="8"/>
  <c r="B3" i="8"/>
  <c r="C2" i="8"/>
  <c r="B7" i="7"/>
  <c r="B6" i="7"/>
  <c r="B5" i="7"/>
  <c r="H4" i="7"/>
  <c r="E4" i="7"/>
  <c r="B4" i="7"/>
  <c r="C4" i="7" s="1"/>
  <c r="H3" i="7"/>
  <c r="E3" i="7"/>
  <c r="C3" i="7"/>
  <c r="B3" i="7"/>
  <c r="C2" i="7"/>
  <c r="B7" i="6"/>
  <c r="B6" i="6"/>
  <c r="B5" i="6"/>
  <c r="H4" i="6"/>
  <c r="E4" i="6"/>
  <c r="B4" i="6"/>
  <c r="C4" i="6" s="1"/>
  <c r="H3" i="6"/>
  <c r="E3" i="6"/>
  <c r="C3" i="6"/>
  <c r="B3" i="6"/>
  <c r="C2" i="6"/>
  <c r="B7" i="5"/>
  <c r="B6" i="5"/>
  <c r="B5" i="5"/>
  <c r="H4" i="5"/>
  <c r="E4" i="5"/>
  <c r="B4" i="5"/>
  <c r="C4" i="5" s="1"/>
  <c r="H3" i="5"/>
  <c r="E3" i="5"/>
  <c r="C3" i="5"/>
  <c r="B3" i="5"/>
  <c r="C2" i="5"/>
  <c r="B7" i="4"/>
  <c r="B6" i="4"/>
  <c r="B5" i="4"/>
  <c r="H4" i="4"/>
  <c r="E4" i="4"/>
  <c r="B4" i="4"/>
  <c r="C4" i="4" s="1"/>
  <c r="H3" i="4"/>
  <c r="E3" i="4"/>
  <c r="C3" i="4"/>
  <c r="B3" i="4"/>
  <c r="C2" i="4"/>
  <c r="B7" i="3"/>
  <c r="B6" i="3"/>
  <c r="B5" i="3"/>
  <c r="H4" i="3"/>
  <c r="E4" i="3"/>
  <c r="B4" i="3"/>
  <c r="C4" i="3" s="1"/>
  <c r="H3" i="3"/>
  <c r="E3" i="3"/>
  <c r="C3" i="3"/>
  <c r="B3" i="3"/>
  <c r="C2" i="3"/>
  <c r="B7" i="2"/>
  <c r="B6" i="2"/>
  <c r="B5" i="2"/>
  <c r="H4" i="2"/>
  <c r="E4" i="2"/>
  <c r="B4" i="2"/>
  <c r="C4" i="2" s="1"/>
  <c r="H3" i="2"/>
  <c r="E3" i="2"/>
  <c r="C3" i="2"/>
  <c r="B3" i="2"/>
  <c r="C2" i="2"/>
  <c r="B7" i="1"/>
  <c r="B6" i="1"/>
  <c r="B5" i="1"/>
  <c r="H4" i="1"/>
  <c r="E4" i="1"/>
  <c r="B4" i="1"/>
  <c r="C4" i="1" s="1"/>
  <c r="H3" i="1"/>
  <c r="E3" i="1"/>
  <c r="C3" i="1"/>
  <c r="B3" i="1"/>
  <c r="C2" i="1"/>
</calcChain>
</file>

<file path=xl/sharedStrings.xml><?xml version="1.0" encoding="utf-8"?>
<sst xmlns="http://schemas.openxmlformats.org/spreadsheetml/2006/main" count="384" uniqueCount="19">
  <si>
    <t>授業解説</t>
    <rPh sb="0" eb="2">
      <t>ジュギョウ</t>
    </rPh>
    <rPh sb="2" eb="4">
      <t>カイセツ</t>
    </rPh>
    <phoneticPr fontId="2"/>
  </si>
  <si>
    <t>授業内容</t>
    <rPh sb="0" eb="2">
      <t>ジュギョウ</t>
    </rPh>
    <rPh sb="2" eb="4">
      <t>ナイヨウ</t>
    </rPh>
    <phoneticPr fontId="2"/>
  </si>
  <si>
    <t>実施予定日</t>
    <rPh sb="0" eb="5">
      <t>ジッシビ</t>
    </rPh>
    <phoneticPr fontId="2"/>
  </si>
  <si>
    <t>開始時刻</t>
    <rPh sb="0" eb="2">
      <t>カイシ</t>
    </rPh>
    <rPh sb="2" eb="4">
      <t>ジコク</t>
    </rPh>
    <phoneticPr fontId="2"/>
  </si>
  <si>
    <t>終了時刻</t>
    <rPh sb="0" eb="4">
      <t>シュウリョウジコク</t>
    </rPh>
    <phoneticPr fontId="2"/>
  </si>
  <si>
    <t>実施日</t>
    <rPh sb="0" eb="3">
      <t>ジッシビ</t>
    </rPh>
    <phoneticPr fontId="2"/>
  </si>
  <si>
    <t>課題：</t>
  </si>
  <si>
    <t>目的：</t>
  </si>
  <si>
    <t>内容：</t>
  </si>
  <si>
    <t>ふりかえり：</t>
    <phoneticPr fontId="2"/>
  </si>
  <si>
    <t>参加した感想や、気が付いたことなどを出来ましたら一人ひとり自由にお書きください。</t>
    <rPh sb="0" eb="2">
      <t>サンカ</t>
    </rPh>
    <rPh sb="4" eb="6">
      <t>カンソウ</t>
    </rPh>
    <rPh sb="8" eb="9">
      <t>キ</t>
    </rPh>
    <rPh sb="10" eb="11">
      <t>ツ</t>
    </rPh>
    <rPh sb="18" eb="20">
      <t>デキ</t>
    </rPh>
    <rPh sb="24" eb="26">
      <t>ヒトリ</t>
    </rPh>
    <rPh sb="29" eb="31">
      <t>ジユウ</t>
    </rPh>
    <rPh sb="33" eb="34">
      <t>カ</t>
    </rPh>
    <phoneticPr fontId="2"/>
  </si>
  <si>
    <t>出席　　　　　欠席　　　　（いずれかに〇）</t>
    <rPh sb="0" eb="2">
      <t>シュッセキ</t>
    </rPh>
    <rPh sb="7" eb="9">
      <t>ケッセキ</t>
    </rPh>
    <phoneticPr fontId="2"/>
  </si>
  <si>
    <t>2020年度　「田んぼの学校」</t>
  </si>
  <si>
    <t>ふりかえりシート</t>
  </si>
  <si>
    <t>はじめに</t>
  </si>
  <si>
    <t>田んぼの学校　校長　尾辻　義和</t>
  </si>
  <si>
    <t>今年度は、コロナ禍の中、例年通りに授業ができない状況が続いています。例年、卒業式で、受講された皆さんの感想をお聞きしていますが、今年度は開催ができるかわかりません。</t>
  </si>
  <si>
    <t>　そこで、あらかじめ受講したそれぞれの授業について、ふりかえりをしていただこうと思い、「ふりかえりシート」を作りました。出席した授業について、参加した全員で、それぞれのシートでふりかえりをしてください。</t>
  </si>
  <si>
    <t>　コロナ禍で、これまでとは全く価値観の異なる生き方が問われています。人が生きるとはどういうことなのか。その答えのひとつが家族で営む里山の小さな農業ではないかと私は考えています。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</si>
</sst>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quot;月&quot;d&quot;日&quot;;@"/>
    <numFmt numFmtId="177" formatCode="aaa"/>
    <numFmt numFmtId="178" formatCode="h&quot;時&quot;mm&quot;分&quot;;@"/>
  </numFmts>
  <fonts count="7" x14ac:knownFonts="1">
    <font>
      <sz val="11"/>
      <name val="ＭＳ Ｐゴシック"/>
      <family val="3"/>
      <charset val="128"/>
    </font>
    <font>
      <sz val="14"/>
      <name val="ＭＳ Ｐゴシック"/>
      <family val="3"/>
      <charset val="128"/>
    </font>
    <font>
      <sz val="6"/>
      <name val="ＭＳ Ｐゴシック"/>
      <family val="3"/>
      <charset val="128"/>
    </font>
    <font>
      <sz val="10.5"/>
      <name val="游明朝"/>
      <family val="1"/>
      <charset val="128"/>
    </font>
    <font>
      <sz val="26"/>
      <name val="游明朝"/>
      <family val="1"/>
      <charset val="128"/>
    </font>
    <font>
      <sz val="20"/>
      <name val="游明朝"/>
      <family val="1"/>
      <charset val="128"/>
    </font>
    <font>
      <sz val="18"/>
      <name val="游明朝"/>
      <family val="1"/>
      <charset val="128"/>
    </font>
  </fonts>
  <fills count="2">
    <fill>
      <patternFill patternType="none"/>
    </fill>
    <fill>
      <patternFill patternType="gray125"/>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thin">
        <color indexed="64"/>
      </bottom>
      <diagonal/>
    </border>
  </borders>
  <cellStyleXfs count="1">
    <xf numFmtId="0" fontId="0" fillId="0" borderId="0"/>
  </cellStyleXfs>
  <cellXfs count="38">
    <xf numFmtId="0" fontId="0" fillId="0" borderId="0" xfId="0"/>
    <xf numFmtId="0" fontId="0" fillId="0" borderId="4" xfId="0" applyBorder="1"/>
    <xf numFmtId="176" fontId="0" fillId="0" borderId="4" xfId="0" applyNumberFormat="1" applyBorder="1" applyAlignment="1">
      <alignment horizontal="center"/>
    </xf>
    <xf numFmtId="177" fontId="0" fillId="0" borderId="4" xfId="0" applyNumberFormat="1" applyBorder="1" applyAlignment="1">
      <alignment horizontal="center"/>
    </xf>
    <xf numFmtId="56" fontId="0" fillId="0" borderId="4" xfId="0" applyNumberFormat="1" applyBorder="1" applyAlignment="1">
      <alignment horizontal="center"/>
    </xf>
    <xf numFmtId="0" fontId="0" fillId="0" borderId="4" xfId="0" applyBorder="1" applyAlignment="1">
      <alignment horizontal="left" vertical="top"/>
    </xf>
    <xf numFmtId="0" fontId="0" fillId="0" borderId="9" xfId="0" applyBorder="1" applyAlignment="1">
      <alignment vertical="center"/>
    </xf>
    <xf numFmtId="0" fontId="0" fillId="0" borderId="13" xfId="0" applyBorder="1" applyAlignment="1">
      <alignment vertical="center"/>
    </xf>
    <xf numFmtId="176" fontId="0" fillId="0" borderId="4" xfId="0" applyNumberFormat="1" applyBorder="1" applyAlignment="1">
      <alignment horizontal="center" shrinkToFit="1"/>
    </xf>
    <xf numFmtId="56" fontId="0" fillId="0" borderId="4" xfId="0" applyNumberFormat="1" applyBorder="1" applyAlignment="1">
      <alignment horizontal="center" shrinkToFit="1"/>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178" fontId="0" fillId="0" borderId="1" xfId="0" applyNumberFormat="1" applyBorder="1" applyAlignment="1">
      <alignment horizontal="center"/>
    </xf>
    <xf numFmtId="178" fontId="0" fillId="0" borderId="3" xfId="0" applyNumberFormat="1" applyBorder="1" applyAlignment="1">
      <alignment horizontal="center"/>
    </xf>
    <xf numFmtId="0" fontId="4" fillId="0" borderId="0" xfId="0" applyFont="1" applyAlignment="1">
      <alignment horizontal="center" vertical="center"/>
    </xf>
    <xf numFmtId="0" fontId="3" fillId="0" borderId="0" xfId="0" applyFont="1" applyAlignment="1">
      <alignment horizontal="justify" vertical="center"/>
    </xf>
    <xf numFmtId="0" fontId="5"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indent="7"/>
    </xf>
    <xf numFmtId="0" fontId="6" fillId="0" borderId="0" xfId="0" applyFont="1" applyAlignment="1">
      <alignment horizontal="left" vertical="center" wrapText="1" indent="1"/>
    </xf>
    <xf numFmtId="0" fontId="6"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403860</xdr:colOff>
      <xdr:row>6</xdr:row>
      <xdr:rowOff>472440</xdr:rowOff>
    </xdr:from>
    <xdr:to>
      <xdr:col>7</xdr:col>
      <xdr:colOff>304800</xdr:colOff>
      <xdr:row>6</xdr:row>
      <xdr:rowOff>3131820</xdr:rowOff>
    </xdr:to>
    <xdr:pic>
      <xdr:nvPicPr>
        <xdr:cNvPr id="2" name="図 2">
          <a:extLst>
            <a:ext uri="{FF2B5EF4-FFF2-40B4-BE49-F238E27FC236}">
              <a16:creationId xmlns:a16="http://schemas.microsoft.com/office/drawing/2014/main" id="{97C93C32-5739-4B92-88C8-3F1F9C776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860" y="1866900"/>
          <a:ext cx="355854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106680</xdr:colOff>
      <xdr:row>6</xdr:row>
      <xdr:rowOff>114300</xdr:rowOff>
    </xdr:from>
    <xdr:to>
      <xdr:col>5</xdr:col>
      <xdr:colOff>121920</xdr:colOff>
      <xdr:row>6</xdr:row>
      <xdr:rowOff>1965960</xdr:rowOff>
    </xdr:to>
    <xdr:pic>
      <xdr:nvPicPr>
        <xdr:cNvPr id="2" name="図 2">
          <a:extLst>
            <a:ext uri="{FF2B5EF4-FFF2-40B4-BE49-F238E27FC236}">
              <a16:creationId xmlns:a16="http://schemas.microsoft.com/office/drawing/2014/main" id="{C9D739EB-9944-4BC7-81CB-D9BACBF0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 y="1508760"/>
          <a:ext cx="245364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6</xdr:row>
      <xdr:rowOff>1554480</xdr:rowOff>
    </xdr:from>
    <xdr:to>
      <xdr:col>8</xdr:col>
      <xdr:colOff>502920</xdr:colOff>
      <xdr:row>6</xdr:row>
      <xdr:rowOff>3672840</xdr:rowOff>
    </xdr:to>
    <xdr:pic>
      <xdr:nvPicPr>
        <xdr:cNvPr id="3" name="図 4">
          <a:extLst>
            <a:ext uri="{FF2B5EF4-FFF2-40B4-BE49-F238E27FC236}">
              <a16:creationId xmlns:a16="http://schemas.microsoft.com/office/drawing/2014/main" id="{7C4C4958-9D17-481B-8DEE-32566859AB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7480" y="2948940"/>
          <a:ext cx="2834640" cy="211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99060</xdr:colOff>
      <xdr:row>6</xdr:row>
      <xdr:rowOff>335280</xdr:rowOff>
    </xdr:from>
    <xdr:to>
      <xdr:col>8</xdr:col>
      <xdr:colOff>243840</xdr:colOff>
      <xdr:row>6</xdr:row>
      <xdr:rowOff>3649980</xdr:rowOff>
    </xdr:to>
    <xdr:pic>
      <xdr:nvPicPr>
        <xdr:cNvPr id="2" name="図 2">
          <a:extLst>
            <a:ext uri="{FF2B5EF4-FFF2-40B4-BE49-F238E27FC236}">
              <a16:creationId xmlns:a16="http://schemas.microsoft.com/office/drawing/2014/main" id="{543296D9-4EEF-435F-A2CD-47952E969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060" y="1729740"/>
          <a:ext cx="441198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62753</xdr:colOff>
      <xdr:row>6</xdr:row>
      <xdr:rowOff>2968662</xdr:rowOff>
    </xdr:from>
    <xdr:to>
      <xdr:col>7</xdr:col>
      <xdr:colOff>555811</xdr:colOff>
      <xdr:row>6</xdr:row>
      <xdr:rowOff>3326054</xdr:rowOff>
    </xdr:to>
    <xdr:sp macro="" textlink="">
      <xdr:nvSpPr>
        <xdr:cNvPr id="3" name="テキスト ボックス 2">
          <a:extLst>
            <a:ext uri="{FF2B5EF4-FFF2-40B4-BE49-F238E27FC236}">
              <a16:creationId xmlns:a16="http://schemas.microsoft.com/office/drawing/2014/main" id="{17912D37-027C-49C7-9F53-47A469E1226A}"/>
            </a:ext>
          </a:extLst>
        </xdr:cNvPr>
        <xdr:cNvSpPr txBox="1"/>
      </xdr:nvSpPr>
      <xdr:spPr>
        <a:xfrm>
          <a:off x="3263153" y="4363122"/>
          <a:ext cx="1712258" cy="357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２０１９年の夏祭りの様子</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83820</xdr:colOff>
      <xdr:row>6</xdr:row>
      <xdr:rowOff>60960</xdr:rowOff>
    </xdr:from>
    <xdr:to>
      <xdr:col>5</xdr:col>
      <xdr:colOff>579120</xdr:colOff>
      <xdr:row>6</xdr:row>
      <xdr:rowOff>2270760</xdr:rowOff>
    </xdr:to>
    <xdr:pic>
      <xdr:nvPicPr>
        <xdr:cNvPr id="2" name="図 2">
          <a:extLst>
            <a:ext uri="{FF2B5EF4-FFF2-40B4-BE49-F238E27FC236}">
              <a16:creationId xmlns:a16="http://schemas.microsoft.com/office/drawing/2014/main" id="{BCAEE56B-488A-406D-BC0E-B5D386EA9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1455420"/>
          <a:ext cx="293370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6</xdr:row>
      <xdr:rowOff>1699260</xdr:rowOff>
    </xdr:from>
    <xdr:to>
      <xdr:col>8</xdr:col>
      <xdr:colOff>548640</xdr:colOff>
      <xdr:row>6</xdr:row>
      <xdr:rowOff>3703320</xdr:rowOff>
    </xdr:to>
    <xdr:pic>
      <xdr:nvPicPr>
        <xdr:cNvPr id="3" name="図 6">
          <a:extLst>
            <a:ext uri="{FF2B5EF4-FFF2-40B4-BE49-F238E27FC236}">
              <a16:creationId xmlns:a16="http://schemas.microsoft.com/office/drawing/2014/main" id="{20E0839F-A063-4702-9A82-ADEE1C765D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03220" y="3093720"/>
          <a:ext cx="2674620" cy="200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53340</xdr:colOff>
      <xdr:row>6</xdr:row>
      <xdr:rowOff>441960</xdr:rowOff>
    </xdr:from>
    <xdr:to>
      <xdr:col>5</xdr:col>
      <xdr:colOff>53340</xdr:colOff>
      <xdr:row>6</xdr:row>
      <xdr:rowOff>2270760</xdr:rowOff>
    </xdr:to>
    <xdr:pic>
      <xdr:nvPicPr>
        <xdr:cNvPr id="2" name="図 2">
          <a:extLst>
            <a:ext uri="{FF2B5EF4-FFF2-40B4-BE49-F238E27FC236}">
              <a16:creationId xmlns:a16="http://schemas.microsoft.com/office/drawing/2014/main" id="{71B9C709-4308-4F3E-B4D3-29D1E8B09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836420"/>
          <a:ext cx="24384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1592580</xdr:rowOff>
    </xdr:from>
    <xdr:to>
      <xdr:col>8</xdr:col>
      <xdr:colOff>525780</xdr:colOff>
      <xdr:row>6</xdr:row>
      <xdr:rowOff>3718560</xdr:rowOff>
    </xdr:to>
    <xdr:pic>
      <xdr:nvPicPr>
        <xdr:cNvPr id="3" name="図 4">
          <a:extLst>
            <a:ext uri="{FF2B5EF4-FFF2-40B4-BE49-F238E27FC236}">
              <a16:creationId xmlns:a16="http://schemas.microsoft.com/office/drawing/2014/main" id="{5C48DC9B-D480-43DD-90F1-92B9CB3B69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12720" y="2987040"/>
          <a:ext cx="2842260" cy="212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53340</xdr:colOff>
      <xdr:row>6</xdr:row>
      <xdr:rowOff>236220</xdr:rowOff>
    </xdr:from>
    <xdr:to>
      <xdr:col>6</xdr:col>
      <xdr:colOff>38100</xdr:colOff>
      <xdr:row>6</xdr:row>
      <xdr:rowOff>2529840</xdr:rowOff>
    </xdr:to>
    <xdr:pic>
      <xdr:nvPicPr>
        <xdr:cNvPr id="2" name="図 2">
          <a:extLst>
            <a:ext uri="{FF2B5EF4-FFF2-40B4-BE49-F238E27FC236}">
              <a16:creationId xmlns:a16="http://schemas.microsoft.com/office/drawing/2014/main" id="{580DC163-721E-49D0-8167-52E29E2D0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 y="1630680"/>
          <a:ext cx="3070860" cy="229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6</xdr:row>
      <xdr:rowOff>1783080</xdr:rowOff>
    </xdr:from>
    <xdr:to>
      <xdr:col>8</xdr:col>
      <xdr:colOff>464820</xdr:colOff>
      <xdr:row>6</xdr:row>
      <xdr:rowOff>3703320</xdr:rowOff>
    </xdr:to>
    <xdr:pic>
      <xdr:nvPicPr>
        <xdr:cNvPr id="3" name="図 4">
          <a:extLst>
            <a:ext uri="{FF2B5EF4-FFF2-40B4-BE49-F238E27FC236}">
              <a16:creationId xmlns:a16="http://schemas.microsoft.com/office/drawing/2014/main" id="{DE352B9C-F655-4698-85FE-9C0B296115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9420" y="3177540"/>
          <a:ext cx="255270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99060</xdr:colOff>
      <xdr:row>6</xdr:row>
      <xdr:rowOff>266700</xdr:rowOff>
    </xdr:from>
    <xdr:to>
      <xdr:col>5</xdr:col>
      <xdr:colOff>121920</xdr:colOff>
      <xdr:row>6</xdr:row>
      <xdr:rowOff>2125980</xdr:rowOff>
    </xdr:to>
    <xdr:pic>
      <xdr:nvPicPr>
        <xdr:cNvPr id="2" name="図 2">
          <a:extLst>
            <a:ext uri="{FF2B5EF4-FFF2-40B4-BE49-F238E27FC236}">
              <a16:creationId xmlns:a16="http://schemas.microsoft.com/office/drawing/2014/main" id="{81C71F70-C069-4936-A2F6-8813CF1BE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060" y="1661160"/>
          <a:ext cx="246126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xdr:colOff>
      <xdr:row>6</xdr:row>
      <xdr:rowOff>1432560</xdr:rowOff>
    </xdr:from>
    <xdr:to>
      <xdr:col>8</xdr:col>
      <xdr:colOff>525780</xdr:colOff>
      <xdr:row>6</xdr:row>
      <xdr:rowOff>3657600</xdr:rowOff>
    </xdr:to>
    <xdr:pic>
      <xdr:nvPicPr>
        <xdr:cNvPr id="3" name="図 4">
          <a:extLst>
            <a:ext uri="{FF2B5EF4-FFF2-40B4-BE49-F238E27FC236}">
              <a16:creationId xmlns:a16="http://schemas.microsoft.com/office/drawing/2014/main" id="{5897289C-1262-4807-9714-2E385FEA0E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8420" y="2827020"/>
          <a:ext cx="2956560"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213360</xdr:colOff>
      <xdr:row>6</xdr:row>
      <xdr:rowOff>365760</xdr:rowOff>
    </xdr:from>
    <xdr:to>
      <xdr:col>5</xdr:col>
      <xdr:colOff>198120</xdr:colOff>
      <xdr:row>6</xdr:row>
      <xdr:rowOff>3604260</xdr:rowOff>
    </xdr:to>
    <xdr:pic>
      <xdr:nvPicPr>
        <xdr:cNvPr id="2" name="図 2">
          <a:extLst>
            <a:ext uri="{FF2B5EF4-FFF2-40B4-BE49-F238E27FC236}">
              <a16:creationId xmlns:a16="http://schemas.microsoft.com/office/drawing/2014/main" id="{337B1E1B-7C89-41CB-BFA4-64BBB5771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360" y="1760220"/>
          <a:ext cx="242316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137160</xdr:colOff>
      <xdr:row>6</xdr:row>
      <xdr:rowOff>320040</xdr:rowOff>
    </xdr:from>
    <xdr:to>
      <xdr:col>5</xdr:col>
      <xdr:colOff>274320</xdr:colOff>
      <xdr:row>6</xdr:row>
      <xdr:rowOff>2255520</xdr:rowOff>
    </xdr:to>
    <xdr:pic>
      <xdr:nvPicPr>
        <xdr:cNvPr id="2" name="図 2">
          <a:extLst>
            <a:ext uri="{FF2B5EF4-FFF2-40B4-BE49-F238E27FC236}">
              <a16:creationId xmlns:a16="http://schemas.microsoft.com/office/drawing/2014/main" id="{CDF32161-817F-4F19-AE07-EE9FB336A8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9160" y="1714500"/>
          <a:ext cx="2575560" cy="1935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6</xdr:row>
      <xdr:rowOff>1554480</xdr:rowOff>
    </xdr:from>
    <xdr:to>
      <xdr:col>8</xdr:col>
      <xdr:colOff>441960</xdr:colOff>
      <xdr:row>6</xdr:row>
      <xdr:rowOff>3634740</xdr:rowOff>
    </xdr:to>
    <xdr:pic>
      <xdr:nvPicPr>
        <xdr:cNvPr id="3" name="図 4">
          <a:extLst>
            <a:ext uri="{FF2B5EF4-FFF2-40B4-BE49-F238E27FC236}">
              <a16:creationId xmlns:a16="http://schemas.microsoft.com/office/drawing/2014/main" id="{D49E642C-F1B6-45F5-80B5-13F8B5F39F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7480" y="2948940"/>
          <a:ext cx="2773680" cy="20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376518</xdr:colOff>
      <xdr:row>6</xdr:row>
      <xdr:rowOff>2814918</xdr:rowOff>
    </xdr:from>
    <xdr:to>
      <xdr:col>4</xdr:col>
      <xdr:colOff>394447</xdr:colOff>
      <xdr:row>6</xdr:row>
      <xdr:rowOff>3207958</xdr:rowOff>
    </xdr:to>
    <xdr:sp macro="" textlink="">
      <xdr:nvSpPr>
        <xdr:cNvPr id="4" name="テキスト ボックス 3">
          <a:extLst>
            <a:ext uri="{FF2B5EF4-FFF2-40B4-BE49-F238E27FC236}">
              <a16:creationId xmlns:a16="http://schemas.microsoft.com/office/drawing/2014/main" id="{0DD43EC6-56A5-42D3-801A-36262339107D}"/>
            </a:ext>
          </a:extLst>
        </xdr:cNvPr>
        <xdr:cNvSpPr txBox="1"/>
      </xdr:nvSpPr>
      <xdr:spPr>
        <a:xfrm>
          <a:off x="1138518" y="4209378"/>
          <a:ext cx="1846729" cy="39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２０１８年の収穫祭の様子</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68580</xdr:colOff>
      <xdr:row>6</xdr:row>
      <xdr:rowOff>281940</xdr:rowOff>
    </xdr:from>
    <xdr:to>
      <xdr:col>5</xdr:col>
      <xdr:colOff>160020</xdr:colOff>
      <xdr:row>6</xdr:row>
      <xdr:rowOff>2164080</xdr:rowOff>
    </xdr:to>
    <xdr:pic>
      <xdr:nvPicPr>
        <xdr:cNvPr id="2" name="図 2">
          <a:extLst>
            <a:ext uri="{FF2B5EF4-FFF2-40B4-BE49-F238E27FC236}">
              <a16:creationId xmlns:a16="http://schemas.microsoft.com/office/drawing/2014/main" id="{1EE9B5C2-7D25-4EF6-A50B-68394F8B9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580" y="1676400"/>
          <a:ext cx="252984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1623060</xdr:rowOff>
    </xdr:from>
    <xdr:to>
      <xdr:col>8</xdr:col>
      <xdr:colOff>518160</xdr:colOff>
      <xdr:row>6</xdr:row>
      <xdr:rowOff>3649980</xdr:rowOff>
    </xdr:to>
    <xdr:pic>
      <xdr:nvPicPr>
        <xdr:cNvPr id="3" name="図 4">
          <a:extLst>
            <a:ext uri="{FF2B5EF4-FFF2-40B4-BE49-F238E27FC236}">
              <a16:creationId xmlns:a16="http://schemas.microsoft.com/office/drawing/2014/main" id="{0DFB07A5-D741-4887-BD6C-7B7E1B604F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65120" y="3017520"/>
          <a:ext cx="2682240" cy="202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68580</xdr:colOff>
      <xdr:row>6</xdr:row>
      <xdr:rowOff>411480</xdr:rowOff>
    </xdr:from>
    <xdr:to>
      <xdr:col>5</xdr:col>
      <xdr:colOff>304800</xdr:colOff>
      <xdr:row>6</xdr:row>
      <xdr:rowOff>2415540</xdr:rowOff>
    </xdr:to>
    <xdr:pic>
      <xdr:nvPicPr>
        <xdr:cNvPr id="2" name="図 2">
          <a:extLst>
            <a:ext uri="{FF2B5EF4-FFF2-40B4-BE49-F238E27FC236}">
              <a16:creationId xmlns:a16="http://schemas.microsoft.com/office/drawing/2014/main" id="{A3B4CA26-CA6A-4530-A751-C3C966011E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580" y="1805940"/>
          <a:ext cx="2674620" cy="200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441960</xdr:colOff>
      <xdr:row>6</xdr:row>
      <xdr:rowOff>1775460</xdr:rowOff>
    </xdr:from>
    <xdr:to>
      <xdr:col>8</xdr:col>
      <xdr:colOff>510540</xdr:colOff>
      <xdr:row>6</xdr:row>
      <xdr:rowOff>3657600</xdr:rowOff>
    </xdr:to>
    <xdr:pic>
      <xdr:nvPicPr>
        <xdr:cNvPr id="3" name="図 4">
          <a:extLst>
            <a:ext uri="{FF2B5EF4-FFF2-40B4-BE49-F238E27FC236}">
              <a16:creationId xmlns:a16="http://schemas.microsoft.com/office/drawing/2014/main" id="{E8163FE7-4791-4302-AFD0-FBBA9CF1DA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2760" y="3169920"/>
          <a:ext cx="250698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236220</xdr:colOff>
      <xdr:row>6</xdr:row>
      <xdr:rowOff>266700</xdr:rowOff>
    </xdr:from>
    <xdr:to>
      <xdr:col>6</xdr:col>
      <xdr:colOff>0</xdr:colOff>
      <xdr:row>6</xdr:row>
      <xdr:rowOff>2369820</xdr:rowOff>
    </xdr:to>
    <xdr:pic>
      <xdr:nvPicPr>
        <xdr:cNvPr id="2" name="図 4">
          <a:extLst>
            <a:ext uri="{FF2B5EF4-FFF2-40B4-BE49-F238E27FC236}">
              <a16:creationId xmlns:a16="http://schemas.microsoft.com/office/drawing/2014/main" id="{F218E98D-AFA5-4DA8-8172-5051AEDE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0" y="1661160"/>
          <a:ext cx="2811780" cy="210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502920</xdr:colOff>
      <xdr:row>6</xdr:row>
      <xdr:rowOff>1333500</xdr:rowOff>
    </xdr:from>
    <xdr:to>
      <xdr:col>8</xdr:col>
      <xdr:colOff>502920</xdr:colOff>
      <xdr:row>6</xdr:row>
      <xdr:rowOff>3619500</xdr:rowOff>
    </xdr:to>
    <xdr:pic>
      <xdr:nvPicPr>
        <xdr:cNvPr id="3" name="図 5">
          <a:extLst>
            <a:ext uri="{FF2B5EF4-FFF2-40B4-BE49-F238E27FC236}">
              <a16:creationId xmlns:a16="http://schemas.microsoft.com/office/drawing/2014/main" id="{7D47606B-4FAE-47EB-A7B4-09F4903BCC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4120" y="2727960"/>
          <a:ext cx="30480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91440</xdr:colOff>
      <xdr:row>6</xdr:row>
      <xdr:rowOff>91440</xdr:rowOff>
    </xdr:from>
    <xdr:to>
      <xdr:col>5</xdr:col>
      <xdr:colOff>304800</xdr:colOff>
      <xdr:row>6</xdr:row>
      <xdr:rowOff>2095500</xdr:rowOff>
    </xdr:to>
    <xdr:pic>
      <xdr:nvPicPr>
        <xdr:cNvPr id="2" name="図 2">
          <a:extLst>
            <a:ext uri="{FF2B5EF4-FFF2-40B4-BE49-F238E27FC236}">
              <a16:creationId xmlns:a16="http://schemas.microsoft.com/office/drawing/2014/main" id="{1CF60930-C919-4FCE-85B6-095D198937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 y="1485900"/>
          <a:ext cx="2651760" cy="200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220980</xdr:colOff>
      <xdr:row>6</xdr:row>
      <xdr:rowOff>838200</xdr:rowOff>
    </xdr:from>
    <xdr:to>
      <xdr:col>8</xdr:col>
      <xdr:colOff>518160</xdr:colOff>
      <xdr:row>6</xdr:row>
      <xdr:rowOff>3672840</xdr:rowOff>
    </xdr:to>
    <xdr:pic>
      <xdr:nvPicPr>
        <xdr:cNvPr id="3" name="図 4">
          <a:extLst>
            <a:ext uri="{FF2B5EF4-FFF2-40B4-BE49-F238E27FC236}">
              <a16:creationId xmlns:a16="http://schemas.microsoft.com/office/drawing/2014/main" id="{EE480F4D-02FA-45ED-BAFF-5FD3B1729A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1380" y="2232660"/>
          <a:ext cx="21259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510989</xdr:colOff>
      <xdr:row>6</xdr:row>
      <xdr:rowOff>2545978</xdr:rowOff>
    </xdr:from>
    <xdr:to>
      <xdr:col>4</xdr:col>
      <xdr:colOff>233083</xdr:colOff>
      <xdr:row>6</xdr:row>
      <xdr:rowOff>2904566</xdr:rowOff>
    </xdr:to>
    <xdr:sp macro="" textlink="">
      <xdr:nvSpPr>
        <xdr:cNvPr id="4" name="テキスト ボックス 3">
          <a:extLst>
            <a:ext uri="{FF2B5EF4-FFF2-40B4-BE49-F238E27FC236}">
              <a16:creationId xmlns:a16="http://schemas.microsoft.com/office/drawing/2014/main" id="{138AB3E5-E4A1-4F43-8A74-9811FBEAD5B8}"/>
            </a:ext>
          </a:extLst>
        </xdr:cNvPr>
        <xdr:cNvSpPr txBox="1"/>
      </xdr:nvSpPr>
      <xdr:spPr>
        <a:xfrm>
          <a:off x="1272989" y="3940438"/>
          <a:ext cx="1550894" cy="3585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２０２１年のどんど焼き</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198120</xdr:colOff>
      <xdr:row>6</xdr:row>
      <xdr:rowOff>281940</xdr:rowOff>
    </xdr:from>
    <xdr:to>
      <xdr:col>7</xdr:col>
      <xdr:colOff>403860</xdr:colOff>
      <xdr:row>6</xdr:row>
      <xdr:rowOff>3177540</xdr:rowOff>
    </xdr:to>
    <xdr:pic>
      <xdr:nvPicPr>
        <xdr:cNvPr id="2" name="図 2">
          <a:extLst>
            <a:ext uri="{FF2B5EF4-FFF2-40B4-BE49-F238E27FC236}">
              <a16:creationId xmlns:a16="http://schemas.microsoft.com/office/drawing/2014/main" id="{FC55820D-420D-475C-AE65-51F54AC6C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120" y="1676400"/>
          <a:ext cx="386334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134471</xdr:colOff>
      <xdr:row>6</xdr:row>
      <xdr:rowOff>3291392</xdr:rowOff>
    </xdr:from>
    <xdr:to>
      <xdr:col>7</xdr:col>
      <xdr:colOff>242047</xdr:colOff>
      <xdr:row>6</xdr:row>
      <xdr:rowOff>3647190</xdr:rowOff>
    </xdr:to>
    <xdr:sp macro="" textlink="">
      <xdr:nvSpPr>
        <xdr:cNvPr id="3" name="テキスト ボックス 2">
          <a:extLst>
            <a:ext uri="{FF2B5EF4-FFF2-40B4-BE49-F238E27FC236}">
              <a16:creationId xmlns:a16="http://schemas.microsoft.com/office/drawing/2014/main" id="{8A47564B-9FDE-4F37-8047-F2B6BC4BFDE4}"/>
            </a:ext>
          </a:extLst>
        </xdr:cNvPr>
        <xdr:cNvSpPr txBox="1"/>
      </xdr:nvSpPr>
      <xdr:spPr>
        <a:xfrm>
          <a:off x="2725271" y="4685852"/>
          <a:ext cx="1936376" cy="35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昨年度の天地返しの様子</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167640</xdr:colOff>
      <xdr:row>6</xdr:row>
      <xdr:rowOff>350520</xdr:rowOff>
    </xdr:from>
    <xdr:to>
      <xdr:col>7</xdr:col>
      <xdr:colOff>38100</xdr:colOff>
      <xdr:row>6</xdr:row>
      <xdr:rowOff>3002280</xdr:rowOff>
    </xdr:to>
    <xdr:pic>
      <xdr:nvPicPr>
        <xdr:cNvPr id="2" name="図 2">
          <a:extLst>
            <a:ext uri="{FF2B5EF4-FFF2-40B4-BE49-F238E27FC236}">
              <a16:creationId xmlns:a16="http://schemas.microsoft.com/office/drawing/2014/main" id="{529873C7-3E25-4F38-9215-852609019A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 y="1744980"/>
          <a:ext cx="3528060" cy="2651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243840</xdr:colOff>
      <xdr:row>6</xdr:row>
      <xdr:rowOff>495300</xdr:rowOff>
    </xdr:from>
    <xdr:to>
      <xdr:col>7</xdr:col>
      <xdr:colOff>449580</xdr:colOff>
      <xdr:row>6</xdr:row>
      <xdr:rowOff>3398520</xdr:rowOff>
    </xdr:to>
    <xdr:pic>
      <xdr:nvPicPr>
        <xdr:cNvPr id="2" name="図 2">
          <a:extLst>
            <a:ext uri="{FF2B5EF4-FFF2-40B4-BE49-F238E27FC236}">
              <a16:creationId xmlns:a16="http://schemas.microsoft.com/office/drawing/2014/main" id="{AA7A0F76-CB4F-4D28-BEE8-446BB8ACB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 y="1889760"/>
          <a:ext cx="3863340" cy="2903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213360</xdr:colOff>
      <xdr:row>6</xdr:row>
      <xdr:rowOff>396240</xdr:rowOff>
    </xdr:from>
    <xdr:to>
      <xdr:col>8</xdr:col>
      <xdr:colOff>327660</xdr:colOff>
      <xdr:row>6</xdr:row>
      <xdr:rowOff>2857500</xdr:rowOff>
    </xdr:to>
    <xdr:pic>
      <xdr:nvPicPr>
        <xdr:cNvPr id="2" name="図 2">
          <a:extLst>
            <a:ext uri="{FF2B5EF4-FFF2-40B4-BE49-F238E27FC236}">
              <a16:creationId xmlns:a16="http://schemas.microsoft.com/office/drawing/2014/main" id="{18568415-BFB6-4699-BF79-03A2EA072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360" y="1790700"/>
          <a:ext cx="4381500" cy="2461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198120</xdr:colOff>
      <xdr:row>6</xdr:row>
      <xdr:rowOff>411480</xdr:rowOff>
    </xdr:from>
    <xdr:to>
      <xdr:col>8</xdr:col>
      <xdr:colOff>167640</xdr:colOff>
      <xdr:row>6</xdr:row>
      <xdr:rowOff>3589020</xdr:rowOff>
    </xdr:to>
    <xdr:pic>
      <xdr:nvPicPr>
        <xdr:cNvPr id="2" name="図 2">
          <a:extLst>
            <a:ext uri="{FF2B5EF4-FFF2-40B4-BE49-F238E27FC236}">
              <a16:creationId xmlns:a16="http://schemas.microsoft.com/office/drawing/2014/main" id="{3FD9DFC9-D651-4A73-8BA0-59B9F96E2C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120" y="1805940"/>
          <a:ext cx="423672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60960</xdr:colOff>
      <xdr:row>6</xdr:row>
      <xdr:rowOff>266700</xdr:rowOff>
    </xdr:from>
    <xdr:to>
      <xdr:col>4</xdr:col>
      <xdr:colOff>594360</xdr:colOff>
      <xdr:row>6</xdr:row>
      <xdr:rowOff>2034540</xdr:rowOff>
    </xdr:to>
    <xdr:pic>
      <xdr:nvPicPr>
        <xdr:cNvPr id="2" name="図 2">
          <a:extLst>
            <a:ext uri="{FF2B5EF4-FFF2-40B4-BE49-F238E27FC236}">
              <a16:creationId xmlns:a16="http://schemas.microsoft.com/office/drawing/2014/main" id="{F14591EE-F5E9-49CB-B1B0-C075B54F7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960" y="1661160"/>
          <a:ext cx="236220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6</xdr:row>
      <xdr:rowOff>1592580</xdr:rowOff>
    </xdr:from>
    <xdr:to>
      <xdr:col>8</xdr:col>
      <xdr:colOff>518160</xdr:colOff>
      <xdr:row>6</xdr:row>
      <xdr:rowOff>3688080</xdr:rowOff>
    </xdr:to>
    <xdr:pic>
      <xdr:nvPicPr>
        <xdr:cNvPr id="3" name="図 4">
          <a:extLst>
            <a:ext uri="{FF2B5EF4-FFF2-40B4-BE49-F238E27FC236}">
              <a16:creationId xmlns:a16="http://schemas.microsoft.com/office/drawing/2014/main" id="{F2B0FBC5-CB49-449D-8C73-FCAAEDA31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58440" y="2987040"/>
          <a:ext cx="278892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106680</xdr:colOff>
      <xdr:row>6</xdr:row>
      <xdr:rowOff>411480</xdr:rowOff>
    </xdr:from>
    <xdr:to>
      <xdr:col>4</xdr:col>
      <xdr:colOff>502920</xdr:colOff>
      <xdr:row>6</xdr:row>
      <xdr:rowOff>2080260</xdr:rowOff>
    </xdr:to>
    <xdr:pic>
      <xdr:nvPicPr>
        <xdr:cNvPr id="2" name="図 2">
          <a:extLst>
            <a:ext uri="{FF2B5EF4-FFF2-40B4-BE49-F238E27FC236}">
              <a16:creationId xmlns:a16="http://schemas.microsoft.com/office/drawing/2014/main" id="{4D1353CC-8DC3-4CB9-A1F8-8D774516C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680" y="1805940"/>
          <a:ext cx="2225040" cy="1668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6</xdr:row>
      <xdr:rowOff>1607820</xdr:rowOff>
    </xdr:from>
    <xdr:to>
      <xdr:col>8</xdr:col>
      <xdr:colOff>556260</xdr:colOff>
      <xdr:row>6</xdr:row>
      <xdr:rowOff>3672840</xdr:rowOff>
    </xdr:to>
    <xdr:pic>
      <xdr:nvPicPr>
        <xdr:cNvPr id="3" name="図 4">
          <a:extLst>
            <a:ext uri="{FF2B5EF4-FFF2-40B4-BE49-F238E27FC236}">
              <a16:creationId xmlns:a16="http://schemas.microsoft.com/office/drawing/2014/main" id="{960C3CBA-1871-4F7F-9A8C-6C55850A5E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27020" y="3002280"/>
          <a:ext cx="2758440" cy="2065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99060</xdr:colOff>
      <xdr:row>6</xdr:row>
      <xdr:rowOff>281940</xdr:rowOff>
    </xdr:from>
    <xdr:to>
      <xdr:col>8</xdr:col>
      <xdr:colOff>304800</xdr:colOff>
      <xdr:row>6</xdr:row>
      <xdr:rowOff>3634740</xdr:rowOff>
    </xdr:to>
    <xdr:pic>
      <xdr:nvPicPr>
        <xdr:cNvPr id="2" name="図 2">
          <a:extLst>
            <a:ext uri="{FF2B5EF4-FFF2-40B4-BE49-F238E27FC236}">
              <a16:creationId xmlns:a16="http://schemas.microsoft.com/office/drawing/2014/main" id="{70157663-6F8A-4EA1-B9AA-13B79D18A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060" y="1676400"/>
          <a:ext cx="447294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ive_H/otsuji_work/&#37326;&#24029;&#12398;&#20250;/&#30000;&#12435;&#12412;&#12398;&#23398;&#26657;&#35352;&#37682;/&#30000;&#12435;&#12412;&#12398;&#23398;&#26657;2020/&#30000;&#12435;&#12412;&#12398;&#23398;&#26657;/2020&#30000;&#12435;&#12412;&#26085;&#312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務局用日程表"/>
      <sheetName val="事務局用日程表(元)"/>
      <sheetName val="生育記録"/>
      <sheetName val="育苗"/>
      <sheetName val="田んぼの学校日程表"/>
      <sheetName val="プログラム(1)"/>
      <sheetName val="プログラム(2)"/>
      <sheetName val="プログラム(3)"/>
      <sheetName val="プログラム(4)"/>
      <sheetName val="プログラム(5)"/>
      <sheetName val="プログラム(6)"/>
      <sheetName val="プログラム(7)"/>
      <sheetName val="プログラム(8)"/>
      <sheetName val="プログラム(9)"/>
      <sheetName val="プログラム(10)"/>
      <sheetName val="プログラム(11)"/>
      <sheetName val="プログラム(12)"/>
      <sheetName val="プログラム(13)"/>
      <sheetName val="プログラム(14)"/>
      <sheetName val="プログラム(15)"/>
      <sheetName val="プログラム(16)"/>
      <sheetName val="プログラム(17)"/>
      <sheetName val="プログラム(18)"/>
      <sheetName val="プログラム(19)"/>
      <sheetName val="プログラム(20)"/>
      <sheetName val="プログラム(21)"/>
      <sheetName val="プログラム(22)"/>
      <sheetName val="プログラム(23)"/>
      <sheetName val="プログラム(24)"/>
      <sheetName val="プログラム(25)"/>
      <sheetName val="プログラム(26)"/>
      <sheetName val="プログラム(27)"/>
      <sheetName val="プログラム(28)"/>
      <sheetName val="プログラム(29)"/>
      <sheetName val="プログラム(30)"/>
      <sheetName val="ふりかえり"/>
      <sheetName val="ふりかえり (2)"/>
      <sheetName val="ふりかえり (3)"/>
      <sheetName val="ふりかえり (4)"/>
      <sheetName val="ふりかえり (5)"/>
      <sheetName val="ふりかえり (6)"/>
      <sheetName val="ふりかえり (7)"/>
      <sheetName val="ふりかえり (8)"/>
      <sheetName val="ふりかえり (9)"/>
      <sheetName val="ふりかえり (10)"/>
      <sheetName val="ふりかえり (11)"/>
      <sheetName val="ふりかえり (12)"/>
      <sheetName val="ふりかえり (13)"/>
      <sheetName val="ふりかえり (14)"/>
      <sheetName val="ふりかえり (15)"/>
      <sheetName val="ふりかえり (16)"/>
      <sheetName val="ふりかえり (17)"/>
      <sheetName val="ふりかえり (18)"/>
      <sheetName val="ふりかえり (19)"/>
      <sheetName val="ふりかえり (20)"/>
      <sheetName val="ふりかえり (21)"/>
      <sheetName val="ふりかえり (22)"/>
      <sheetName val="ふりかえり (23)"/>
      <sheetName val="ふりかえり (24)"/>
      <sheetName val="ふりかえり (25)"/>
      <sheetName val="ふりかえり (26)"/>
      <sheetName val="ふりかえり (27)"/>
    </sheetNames>
    <sheetDataSet>
      <sheetData sheetId="0">
        <row r="5">
          <cell r="C5">
            <v>43834</v>
          </cell>
          <cell r="D5">
            <v>43834</v>
          </cell>
          <cell r="J5" t="str">
            <v>入学式会場手配</v>
          </cell>
          <cell r="K5" t="str">
            <v>アクロスホール抽選申し込み</v>
          </cell>
          <cell r="L5" t="str">
            <v>71002012/0115</v>
          </cell>
          <cell r="O5" t="str">
            <v>市報で参加者募集</v>
          </cell>
        </row>
        <row r="6">
          <cell r="C6">
            <v>43863</v>
          </cell>
          <cell r="D6">
            <v>43863</v>
          </cell>
          <cell r="G6" t="str">
            <v>種籾注文</v>
          </cell>
          <cell r="J6" t="str">
            <v>キヌヒカリ　１Kg　マンゲツモチ　１Kg</v>
          </cell>
          <cell r="K6" t="str">
            <v>株式会社のうけん
https://nouken-seed.shop-pro.jp/</v>
          </cell>
          <cell r="O6" t="str">
            <v>市報で参加者募集</v>
          </cell>
        </row>
        <row r="7">
          <cell r="B7" t="str">
            <v>田んぼの学校</v>
          </cell>
          <cell r="C7">
            <v>43940</v>
          </cell>
          <cell r="D7">
            <v>43940</v>
          </cell>
          <cell r="E7">
            <v>0.41666666666666669</v>
          </cell>
          <cell r="F7">
            <v>0.625</v>
          </cell>
          <cell r="G7" t="str">
            <v>◎「田んぼの学校」開校式◎説明会</v>
          </cell>
          <cell r="H7" t="str">
            <v>田んぼの学校とは？</v>
          </cell>
          <cell r="I7" t="str">
            <v>当会の活動を理解してもらう。また、今後の心構えなどを話し合う。</v>
          </cell>
          <cell r="J7" t="str">
            <v>参加者顔合わせ(自己紹介)、年間予定説明、名簿作成、質疑応答。</v>
          </cell>
          <cell r="K7" t="str">
            <v>●開会の挨拶
●説明会（当会の概要、年間日程、援農）
●質疑応答
●参加確認（多数の場合、抽選）
●参加費徴収
●種籾配布
●閉会の挨拶</v>
          </cell>
          <cell r="L7" t="str">
            <v>●あくろすホール（１，２）</v>
          </cell>
          <cell r="O7" t="str">
            <v>講師：石森氏</v>
          </cell>
        </row>
        <row r="8">
          <cell r="B8" t="str">
            <v>田んぼの学校</v>
          </cell>
          <cell r="C8">
            <v>43940</v>
          </cell>
          <cell r="D8">
            <v>43940</v>
          </cell>
          <cell r="G8" t="str">
            <v>種籾準備（水に浸ける）</v>
          </cell>
          <cell r="H8" t="str">
            <v>種って何？
どうして芽が出るの？</v>
          </cell>
          <cell r="I8" t="str">
            <v>種の働きを理解する。</v>
          </cell>
          <cell r="J8" t="str">
            <v>種籾を選別し、発芽させる。</v>
          </cell>
          <cell r="K8" t="str">
            <v>●最初に薄い食塩水（新鮮な卵が浮く程度）に種籾をつけて、浮いた種籾を選り分ける（苗床の余ったところで蒔いてみるのもいい）。●一度洗って、きれいな水に浸ける。酸素を必要とするので１日に一回は水を取りかえる。●発芽したら、冷蔵保存（５から１０℃）する。●種蒔の前日に発芽していない場合、風呂の残り湯（３０℃以下）につける。</v>
          </cell>
          <cell r="L8" t="str">
            <v>●参加者に一握りづつ分けるもち米の種籾を用意する●</v>
          </cell>
        </row>
        <row r="9">
          <cell r="B9" t="str">
            <v>田んぼの学校</v>
          </cell>
          <cell r="C9">
            <v>43946</v>
          </cell>
          <cell r="D9">
            <v>43946</v>
          </cell>
          <cell r="E9">
            <v>0.41666666666666669</v>
          </cell>
          <cell r="F9">
            <v>0.45833333333333331</v>
          </cell>
          <cell r="G9" t="str">
            <v>◎田んぼの春の植物観察</v>
          </cell>
          <cell r="H9" t="str">
            <v>田んぼにはどんな植物がある？</v>
          </cell>
          <cell r="I9" t="str">
            <v>田んぼの春を感じてもらう。</v>
          </cell>
          <cell r="J9" t="str">
            <v>田んぼの野草観察を行う。</v>
          </cell>
          <cell r="K9" t="str">
            <v>●田んぼの見学
●田んぼの野草観察</v>
          </cell>
          <cell r="L9" t="str">
            <v>講師：石森さん</v>
          </cell>
          <cell r="O9" t="str">
            <v>講師：石森氏</v>
          </cell>
        </row>
        <row r="10">
          <cell r="B10" t="str">
            <v>田んぼの学校</v>
          </cell>
          <cell r="C10">
            <v>43946</v>
          </cell>
          <cell r="D10">
            <v>43946</v>
          </cell>
          <cell r="E10">
            <v>0.41666666666666669</v>
          </cell>
          <cell r="F10">
            <v>0.625</v>
          </cell>
          <cell r="G10" t="str">
            <v>◎苗床作り</v>
          </cell>
          <cell r="H10" t="str">
            <v>丈夫な苗が育つ苗床とは？</v>
          </cell>
          <cell r="I10" t="str">
            <v>苗を育てる場所で、苗の成長に大きな影響がある。苗が順調に成長するための準備を十分にする。</v>
          </cell>
          <cell r="J10" t="str">
            <v>●苗を育てるための苗床を作る。</v>
          </cell>
          <cell r="K10" t="str">
            <v>●田んぼの南側に幅１．２ｍ、長さ１２ｍくらいの広さの短冊畝つくる。土の塊は種籾より小さくなるように、大きなものを手ですりつぶす。●高さは他と同じにする。高くすると、乾燥しやすくなるため。●畝の両脇は７ｃｍくらいの深さで水路を作り水を入れる。</v>
          </cell>
          <cell r="L10" t="str">
            <v>●農協で１００ｍのネットを購入する。●湿った土では土が固まりやすいので、乾燥した時でないと苗床つくりはできない。天候によっては日程を変更する。●ただし、代掻きした苗床に種を蒔く方法もある。（直播きに近い）</v>
          </cell>
        </row>
        <row r="11">
          <cell r="B11" t="str">
            <v>田んぼの学校</v>
          </cell>
          <cell r="C11">
            <v>43947</v>
          </cell>
          <cell r="D11">
            <v>42505</v>
          </cell>
          <cell r="E11">
            <v>0.41666666666666669</v>
          </cell>
          <cell r="F11">
            <v>0.5</v>
          </cell>
          <cell r="G11" t="str">
            <v>◎用水路清掃
◎生き物観察</v>
          </cell>
          <cell r="H11" t="str">
            <v>用水路には何がいる？
用水路の役割は何？</v>
          </cell>
          <cell r="I11" t="str">
            <v>地域と用水路（佐須用水）の関わりを考える。なぜ、用水路にゴミを捨てるのか。</v>
          </cell>
          <cell r="J11" t="str">
            <v>●佐須街道から野川までの佐須用水（本流）のゴミ拾いをする●同じところで、水棲動物を捕獲して観察会を行う。</v>
          </cell>
          <cell r="K11" t="str">
            <v>●用水路に入り、ゴミ拾いをする。●ゴミは分別する。●空缶の中にはザリガニがいるので、捕獲する。●ゴミはリヤカーで集め、児童館裏に置かせてもらう。</v>
          </cell>
          <cell r="L11" t="str">
            <v>●クリーンセンター（ごみ対策課）に届け出、佐須児童館に連絡をする。</v>
          </cell>
          <cell r="M11" t="str">
            <v>●ゴミ袋、リヤカー、軍手●水槽、水棲動物用捕獲網</v>
          </cell>
          <cell r="O11" t="str">
            <v>講師：石川氏</v>
          </cell>
        </row>
        <row r="12">
          <cell r="B12" t="str">
            <v>田んぼの学校</v>
          </cell>
          <cell r="C12">
            <v>43947</v>
          </cell>
          <cell r="D12">
            <v>43947</v>
          </cell>
          <cell r="E12">
            <v>0.54166666666666663</v>
          </cell>
          <cell r="F12">
            <v>0.625</v>
          </cell>
          <cell r="G12" t="str">
            <v xml:space="preserve">
◎種まき                                    </v>
          </cell>
          <cell r="H12" t="str">
            <v>種籾の不思議にせまる。種とは？</v>
          </cell>
          <cell r="I12" t="str">
            <v>苗半作という言葉があり、昔から苗作りが大切であることをあらわしていた。</v>
          </cell>
          <cell r="J12" t="str">
            <v>●種籾を蒔く。</v>
          </cell>
          <cell r="K12" t="str">
            <v>●もち米と粳米の種籾を４，６の割合で、区別（もち米に粳米が混ざるともちにならない）して蒔く。●種籾は重ならない程度に密に蒔く。●薄く（５ｍｍほど）土をかける。●かまぼこ状にネットをかける。</v>
          </cell>
          <cell r="M12" t="str">
            <v>ネット、ネットフレーム（２０本）、ふるい</v>
          </cell>
        </row>
        <row r="13">
          <cell r="B13" t="str">
            <v>田んぼの学校</v>
          </cell>
          <cell r="C13">
            <v>43961</v>
          </cell>
          <cell r="D13">
            <v>43961</v>
          </cell>
          <cell r="E13">
            <v>0.41666666666666669</v>
          </cell>
          <cell r="F13">
            <v>0.5</v>
          </cell>
          <cell r="G13" t="str">
            <v>◎堆肥入れ
◎荒起こし
◎畦草刈り
◎くろつけ準備</v>
          </cell>
          <cell r="H13" t="str">
            <v>堆肥の養分は何？                         田んぼの荒起こしをしているとなぜか鳥がやってくる？</v>
          </cell>
          <cell r="I13" t="str">
            <v>雑木林から落ち葉を集め、鶏糞や糠、藁などで堆肥を作る有機農法は昔から普通に農家で行われたことを理解する。化学肥料との違いは何かを考える。</v>
          </cell>
          <cell r="J13" t="str">
            <v>●堆肥を田んぼに均等に撒く●撒いた堆肥を耕運機で漉き込む●畦の草刈りをする。●刈った草は田んぼに撒く。●畦の際に水路を作り、水を引く。</v>
          </cell>
          <cell r="K13" t="str">
            <v>●水路に堰を作り、田んぼに水を引きいれる●畦の際に水路を作る●畦に泥を塗り付ける分を畦から削る</v>
          </cell>
        </row>
        <row r="14">
          <cell r="B14" t="str">
            <v>環境フェア</v>
          </cell>
          <cell r="C14">
            <v>43988</v>
          </cell>
          <cell r="D14">
            <v>43988</v>
          </cell>
          <cell r="E14">
            <v>0.41666666666666669</v>
          </cell>
          <cell r="F14">
            <v>0.625</v>
          </cell>
          <cell r="I14" t="str">
            <v>田んぼの学校広報</v>
          </cell>
          <cell r="J14" t="str">
            <v>展示</v>
          </cell>
        </row>
        <row r="15">
          <cell r="B15" t="str">
            <v>田んぼの学校</v>
          </cell>
          <cell r="C15">
            <v>43989</v>
          </cell>
          <cell r="D15">
            <v>43989</v>
          </cell>
          <cell r="E15">
            <v>0.41666666666666669</v>
          </cell>
          <cell r="F15">
            <v>0.54166666666666663</v>
          </cell>
          <cell r="G15" t="str">
            <v>◎くろつけ</v>
          </cell>
          <cell r="H15" t="str">
            <v>くろつけは何のため？</v>
          </cell>
          <cell r="I15" t="str">
            <v>くろつけは水漏れを防ぐ知恵である。今ではコンクリートなどで整備された田んぼがあるが、なにもなければ知恵が働くと言うことを学ぶ。</v>
          </cell>
          <cell r="J15" t="str">
            <v>●畦に泥を塗りつける。●</v>
          </cell>
          <cell r="K15" t="str">
            <v>●取水口から一番遠いところからくろつけをする●水加減をしながら泥をこねて、畦の上部と壁面に５ｃｍくらいの厚さで泥を塗る●くろつけが終わったら畦際の水路に水を引きいれ、くろが乾かないようにする</v>
          </cell>
        </row>
        <row r="16">
          <cell r="B16" t="str">
            <v>田んぼの学校</v>
          </cell>
          <cell r="C16">
            <v>43995</v>
          </cell>
          <cell r="D16">
            <v>43995</v>
          </cell>
          <cell r="E16">
            <v>0.41666666666666669</v>
          </cell>
          <cell r="F16">
            <v>0.625</v>
          </cell>
          <cell r="G16" t="str">
            <v>◎苗取り
◎しろかき</v>
          </cell>
          <cell r="H16" t="str">
            <v>しろかきは何のため？</v>
          </cell>
          <cell r="I16" t="str">
            <v>くろつけが入れ物の縁とすると、しろかきは入れ物の底からの水漏れを防ぐ知恵である。昔から田んぼにしてきたところは底が粘土状になっている。</v>
          </cell>
          <cell r="J16" t="str">
            <v>●苗代から苗を取り、わらで適当な量を束ねる。●取った苗は水に浸けておく。●田んぼに水を十分に入れ、耕運機で代掻きをする。●表面を水平にならす。</v>
          </cell>
          <cell r="K16" t="str">
            <v>●結束用のわらは、あらかじめ水にぬらしておく●結わえた苗の束は籠に入れて水に浸けておく●もち米と粳米の苗を絶対に混ぜない。●代掻きが終わる頃、水を止めると高低がわかる</v>
          </cell>
          <cell r="L16" t="str">
            <v>●結束用のわら●籠を用意する</v>
          </cell>
        </row>
        <row r="17">
          <cell r="B17" t="str">
            <v>田んぼの学校</v>
          </cell>
          <cell r="C17">
            <v>43996</v>
          </cell>
          <cell r="D17">
            <v>43996</v>
          </cell>
          <cell r="E17">
            <v>0.41666666666666669</v>
          </cell>
          <cell r="F17">
            <v>0.54166666666666663</v>
          </cell>
          <cell r="G17" t="str">
            <v>田植え</v>
          </cell>
          <cell r="H17" t="str">
            <v>丈夫に育て！</v>
          </cell>
          <cell r="I17" t="str">
            <v>米作りで田植えは昔から村総出で行う大きなイベントであった。昔も今も神様に祈る気持ちは同じである。人ができる主なことはここで終わると言うこともある。</v>
          </cell>
          <cell r="J17" t="str">
            <v>●田植えをする●南側にもち米を田んぼの四割くらい植える</v>
          </cell>
          <cell r="K17" t="str">
            <v>●３０ｃｍ間隔に印のついた縄（２５ｍ）を張り、印のついたところに植える。●縄は２５ｃｍ間隔でずらしていく。●苗を植える人は、植え終わったら一歩下がって自分の足跡をならす。●水は少な目に張る。</v>
          </cell>
        </row>
        <row r="18">
          <cell r="B18" t="str">
            <v>田んぼの学校</v>
          </cell>
          <cell r="C18">
            <v>43996</v>
          </cell>
          <cell r="D18">
            <v>43996</v>
          </cell>
          <cell r="E18">
            <v>0.75</v>
          </cell>
          <cell r="F18">
            <v>0.83333333333333337</v>
          </cell>
          <cell r="G18" t="str">
            <v>ホタル鑑賞会</v>
          </cell>
          <cell r="H18" t="str">
            <v>ホタルはどこに棲む？</v>
          </cell>
          <cell r="I18" t="str">
            <v>ホタルの生育できる環境を理解する。</v>
          </cell>
        </row>
        <row r="19">
          <cell r="C19">
            <v>44010</v>
          </cell>
          <cell r="D19">
            <v>44010</v>
          </cell>
          <cell r="E19">
            <v>0.41666666666666669</v>
          </cell>
          <cell r="F19">
            <v>0.45833333333333331</v>
          </cell>
          <cell r="G19" t="str">
            <v>補植</v>
          </cell>
        </row>
        <row r="20">
          <cell r="B20" t="str">
            <v>田んぼの学校</v>
          </cell>
          <cell r="C20">
            <v>44017</v>
          </cell>
          <cell r="D20">
            <v>44017</v>
          </cell>
          <cell r="E20">
            <v>0.41666666666666669</v>
          </cell>
          <cell r="F20">
            <v>0.54166666666666663</v>
          </cell>
          <cell r="G20" t="str">
            <v>◎一番草（草取り、根掻き）
◎畦草刈り
◎田んぼの生き物観察</v>
          </cell>
          <cell r="H20" t="str">
            <v>田んぼに何がいる？</v>
          </cell>
          <cell r="I20" t="str">
            <v>オタマジャクシ、ミジンコなど生き物でいっぱいになる田んぼでなにが起こっているか考える。</v>
          </cell>
          <cell r="O20" t="str">
            <v>講師：石川氏</v>
          </cell>
        </row>
        <row r="21">
          <cell r="C21">
            <v>44036</v>
          </cell>
          <cell r="D21">
            <v>44036</v>
          </cell>
          <cell r="E21">
            <v>0.375</v>
          </cell>
          <cell r="F21">
            <v>0.5</v>
          </cell>
          <cell r="G21" t="str">
            <v>夏祭り準備</v>
          </cell>
          <cell r="J21" t="str">
            <v>●テント張り●ちょうちん付け●やぐら紅白テープ巻き●掲示板設置●当会は焼き鳥の模擬店として参加する。</v>
          </cell>
          <cell r="O21" t="str">
            <v>柏野夏祭り準備</v>
          </cell>
        </row>
        <row r="22">
          <cell r="B22" t="str">
            <v>田んぼの学校</v>
          </cell>
          <cell r="C22">
            <v>44036</v>
          </cell>
          <cell r="D22">
            <v>44036</v>
          </cell>
          <cell r="E22">
            <v>0.54166666666666663</v>
          </cell>
          <cell r="F22">
            <v>0.875</v>
          </cell>
          <cell r="G22" t="str">
            <v>柏野夏祭り参加(焼き鳥)</v>
          </cell>
          <cell r="H22" t="str">
            <v>地域との係わりを図る。</v>
          </cell>
          <cell r="I22" t="str">
            <v>地域の祭りに参加し、交流を図る。</v>
          </cell>
          <cell r="J22" t="str">
            <v>●２５００本の焼き鳥を焼いて、１本１２０円で販売する。</v>
          </cell>
          <cell r="K22" t="str">
            <v>●焼き鳥は冷凍なので、開封して自然解凍する。●発泡ダンボールの箱で保存する。●タレは焼いた後１回だけ付ける●</v>
          </cell>
        </row>
        <row r="23">
          <cell r="B23" t="str">
            <v>田んぼの学校</v>
          </cell>
          <cell r="C23">
            <v>44037</v>
          </cell>
          <cell r="D23">
            <v>44037</v>
          </cell>
          <cell r="E23">
            <v>0.54166666666666663</v>
          </cell>
          <cell r="F23">
            <v>0.875</v>
          </cell>
          <cell r="G23" t="str">
            <v>柏野夏祭り参加(焼き鳥)</v>
          </cell>
          <cell r="H23" t="str">
            <v>地域との係わりを図る。</v>
          </cell>
          <cell r="I23" t="str">
            <v>地域の祭りに参加し、交流を図る。</v>
          </cell>
          <cell r="J23" t="str">
            <v>●２５００本の焼き鳥を焼いて、１本１２０円で販売する。</v>
          </cell>
          <cell r="K23" t="str">
            <v>●焼き鳥は冷凍なので、開封して自然解凍する。●発泡ダンボールの箱で保存する。●タレは焼いた後１回だけ付ける●</v>
          </cell>
        </row>
        <row r="24">
          <cell r="C24">
            <v>44038</v>
          </cell>
          <cell r="D24">
            <v>44038</v>
          </cell>
          <cell r="E24">
            <v>0.375</v>
          </cell>
          <cell r="F24">
            <v>0.5</v>
          </cell>
          <cell r="G24" t="str">
            <v>夏祭り片付け</v>
          </cell>
          <cell r="O24" t="str">
            <v>柏野夏祭り(片づけ)</v>
          </cell>
        </row>
        <row r="25">
          <cell r="B25" t="str">
            <v>田んぼの学校</v>
          </cell>
          <cell r="C25">
            <v>44073</v>
          </cell>
          <cell r="D25">
            <v>44073</v>
          </cell>
          <cell r="E25">
            <v>0.41666666666666669</v>
          </cell>
          <cell r="F25">
            <v>0.5</v>
          </cell>
          <cell r="G25" t="str">
            <v>カカシ作り</v>
          </cell>
          <cell r="H25" t="str">
            <v>カカシって何してるの？</v>
          </cell>
          <cell r="I25" t="str">
            <v>稲の穂に付いた籾をねらって鳥が来る。人も鳥も生きていることを考える。</v>
          </cell>
        </row>
        <row r="26">
          <cell r="B26" t="str">
            <v>田んぼの学校</v>
          </cell>
          <cell r="C26">
            <v>44101</v>
          </cell>
          <cell r="D26">
            <v>44101</v>
          </cell>
          <cell r="E26">
            <v>0.41666666666666669</v>
          </cell>
          <cell r="F26">
            <v>0.54166666666666663</v>
          </cell>
          <cell r="G26" t="str">
            <v>◎ハザ掛け準備
◎稲刈り
◎レンゲ種まき</v>
          </cell>
          <cell r="H26" t="str">
            <v>刈った稲を干すのはなぜ？</v>
          </cell>
          <cell r="I26" t="str">
            <v>稲を干すのはなぜなのか考える。</v>
          </cell>
          <cell r="J26" t="str">
            <v>●ハザ掛けをつくる●稲刈りはもち米から先にする●うるちと混ざらないように注意する。</v>
          </cell>
          <cell r="K26" t="str">
            <v>●ハザ掛けの足場を先に刈る●足は垂木３本１組として三脚を作る●三脚３組で１列とし、４列作る●梁の竹は細ければ２本組にする</v>
          </cell>
          <cell r="L26" t="str">
            <v>●足になる垂木、３本１組、１２組分●梁にする竹（１０ｍ）１０本くらい●網掛け用竹棒（３ｍ）１５本くらい●鳥除け網４０ｍくらい●荒縄（太）１巻●結束用稲わら</v>
          </cell>
        </row>
        <row r="27">
          <cell r="B27" t="str">
            <v>田んぼの学校</v>
          </cell>
          <cell r="C27">
            <v>44108</v>
          </cell>
          <cell r="D27">
            <v>44108</v>
          </cell>
          <cell r="E27">
            <v>0.41666666666666669</v>
          </cell>
          <cell r="F27">
            <v>0.54166666666666663</v>
          </cell>
          <cell r="G27" t="str">
            <v xml:space="preserve">◎稲刈り(予備日)
</v>
          </cell>
          <cell r="H27" t="str">
            <v>刈った稲を干すのはなぜ？</v>
          </cell>
          <cell r="I27" t="str">
            <v>稲を干すのはなぜなのか考える。</v>
          </cell>
          <cell r="J27" t="str">
            <v>鳥除けの網を張る。</v>
          </cell>
        </row>
        <row r="28">
          <cell r="B28" t="str">
            <v>田んぼの学校</v>
          </cell>
          <cell r="C28">
            <v>44115</v>
          </cell>
          <cell r="D28">
            <v>44115</v>
          </cell>
          <cell r="E28">
            <v>0.41666666666666669</v>
          </cell>
          <cell r="F28">
            <v>0.54166666666666663</v>
          </cell>
          <cell r="G28" t="str">
            <v>脱穀</v>
          </cell>
          <cell r="H28" t="str">
            <v>実の採集方法とは？</v>
          </cell>
          <cell r="I28" t="str">
            <v>稲穂から種籾をとる。</v>
          </cell>
          <cell r="J28" t="str">
            <v>●稲穂から種籾を取る</v>
          </cell>
          <cell r="L28" t="str">
            <v>佐須地区の共同脱穀機（自走式）を借り、田んぼへ移動する。</v>
          </cell>
        </row>
        <row r="29">
          <cell r="B29" t="str">
            <v>田んぼの学校</v>
          </cell>
          <cell r="C29">
            <v>44143</v>
          </cell>
          <cell r="D29">
            <v>44143</v>
          </cell>
          <cell r="E29">
            <v>0.41666666666666669</v>
          </cell>
          <cell r="F29">
            <v>0.5</v>
          </cell>
          <cell r="G29" t="str">
            <v>籾摺り</v>
          </cell>
          <cell r="H29" t="str">
            <v>もみ殻はどうやってとるのか？</v>
          </cell>
          <cell r="I29" t="str">
            <v>玄米にする。</v>
          </cell>
          <cell r="J29" t="str">
            <v>●種籾から籾殻を取る</v>
          </cell>
          <cell r="L29" t="str">
            <v>●篠宮さんから譲り受けた籾摺り機</v>
          </cell>
        </row>
        <row r="30">
          <cell r="B30" t="str">
            <v>田んぼの学校</v>
          </cell>
          <cell r="C30">
            <v>44150</v>
          </cell>
          <cell r="D30">
            <v>44150</v>
          </cell>
          <cell r="E30">
            <v>0.41666666666666669</v>
          </cell>
          <cell r="F30">
            <v>0.5</v>
          </cell>
          <cell r="G30" t="str">
            <v>精米</v>
          </cell>
          <cell r="H30" t="str">
            <v>玄米、胚芽米、精米の違いは何？</v>
          </cell>
          <cell r="I30" t="str">
            <v>一粒の米に託されたものを考える。</v>
          </cell>
          <cell r="J30" t="str">
            <v>●精米機で精米する。</v>
          </cell>
          <cell r="K30" t="str">
            <v>●</v>
          </cell>
          <cell r="L30" t="str">
            <v>●篠宮さんから譲り受けた精米機</v>
          </cell>
        </row>
        <row r="31">
          <cell r="B31" t="str">
            <v>田んぼの学校</v>
          </cell>
          <cell r="C31">
            <v>44158</v>
          </cell>
          <cell r="D31">
            <v>44158</v>
          </cell>
          <cell r="E31">
            <v>0.35416666666666669</v>
          </cell>
          <cell r="F31">
            <v>0.625</v>
          </cell>
          <cell r="G31" t="str">
            <v>収穫祭（餅つき、豚汁）</v>
          </cell>
          <cell r="H31" t="str">
            <v>お米を作ったのは誰？</v>
          </cell>
          <cell r="I31" t="str">
            <v>お米作りを通して、人と自然の役割を考える。</v>
          </cell>
          <cell r="J31" t="str">
            <v>収穫したもち米を搗いて食べ、収穫を祝う。</v>
          </cell>
        </row>
        <row r="32">
          <cell r="B32" t="str">
            <v>田んぼの学校</v>
          </cell>
          <cell r="C32">
            <v>44171</v>
          </cell>
          <cell r="D32">
            <v>44171</v>
          </cell>
          <cell r="E32">
            <v>0.375</v>
          </cell>
          <cell r="F32">
            <v>0.66666666666666663</v>
          </cell>
          <cell r="G32" t="str">
            <v>親子炭焼きディキャンプ</v>
          </cell>
          <cell r="H32" t="str">
            <v>雑木林の役割を考える。里山の雑木林はどのようなものか？</v>
          </cell>
          <cell r="I32" t="str">
            <v>◎炭焼きの実践を花炭焼きで体験し、雑木林の役割を考える。
◎火起こし体験
◎しめ縄作り</v>
          </cell>
          <cell r="J32" t="str">
            <v>里山の恵みに触れる体験を行う。</v>
          </cell>
        </row>
        <row r="33">
          <cell r="B33" t="str">
            <v>田んぼの学校</v>
          </cell>
          <cell r="C33">
            <v>44185</v>
          </cell>
          <cell r="D33">
            <v>44185</v>
          </cell>
          <cell r="E33">
            <v>0.41666666666666669</v>
          </cell>
          <cell r="F33">
            <v>0.5</v>
          </cell>
          <cell r="G33" t="str">
            <v xml:space="preserve">落ち葉拾い（堆肥作り）              </v>
          </cell>
          <cell r="H33" t="str">
            <v>雑木林って何？</v>
          </cell>
          <cell r="I33" t="str">
            <v>雑木林の役割を考える。</v>
          </cell>
          <cell r="J33" t="str">
            <v>カニ山で落ち葉を集め、堆肥置き場に積む。その時、米糠と鶏糞を混ぜ、水を十分にかけ、シートをかぶせる。</v>
          </cell>
        </row>
        <row r="34">
          <cell r="B34" t="str">
            <v>田んぼの学校</v>
          </cell>
          <cell r="C34">
            <v>44205</v>
          </cell>
          <cell r="D34">
            <v>44205</v>
          </cell>
          <cell r="E34">
            <v>0.45833333333333331</v>
          </cell>
          <cell r="F34">
            <v>0.54166666666666663</v>
          </cell>
          <cell r="G34" t="str">
            <v>佐須地区どんど焼き</v>
          </cell>
          <cell r="H34" t="str">
            <v>どんど焼きってなに？</v>
          </cell>
          <cell r="I34" t="str">
            <v>地域に根づいている行事に関心を持ち、生活との関わりを学ぶ。</v>
          </cell>
          <cell r="K34" t="str">
            <v>●堆肥を堆肥置き場の空いているところへ移動する。その際、積んであった堆肥が天地が逆になるようにする。●水分が足りないようであれば、バケツで水をかける。●必要であれば、鶏糞、米糠などを補充する。</v>
          </cell>
          <cell r="M34" t="str">
            <v>くい打ち用木製ハンマー、フォーク、バケツ</v>
          </cell>
          <cell r="N34" t="str">
            <v>作業着、軍手、長靴</v>
          </cell>
        </row>
        <row r="35">
          <cell r="B35" t="str">
            <v>田んぼの学校</v>
          </cell>
          <cell r="C35">
            <v>44206</v>
          </cell>
          <cell r="D35">
            <v>44206</v>
          </cell>
          <cell r="E35">
            <v>0.41666666666666669</v>
          </cell>
          <cell r="F35">
            <v>0.5</v>
          </cell>
          <cell r="G35" t="str">
            <v>堆肥切り返し</v>
          </cell>
          <cell r="H35" t="str">
            <v>土づくりは農業の基本。人類がどのように土を作ってきたかを学ぶ。</v>
          </cell>
          <cell r="I35" t="str">
            <v>堆肥発酵促進</v>
          </cell>
          <cell r="J35" t="str">
            <v>堆肥を移動することで、堆肥の切り返しを行う。</v>
          </cell>
          <cell r="K35" t="str">
            <v>●堆肥を堆肥置き場の空いているところへ移動する。その際、積んであった堆肥が天地が逆になるようにする。●水分が足りないようであれば、バケツで水をかける。●必要であれば、鶏糞、米糠などを補充する。</v>
          </cell>
        </row>
        <row r="36">
          <cell r="C36">
            <v>44234</v>
          </cell>
          <cell r="D36">
            <v>44234</v>
          </cell>
          <cell r="E36">
            <v>0.35416666666666669</v>
          </cell>
          <cell r="I36" t="str">
            <v>卒業式会場確保</v>
          </cell>
          <cell r="J36" t="str">
            <v>国領ふれあいの家</v>
          </cell>
        </row>
        <row r="37">
          <cell r="B37" t="str">
            <v>田んぼの学校</v>
          </cell>
          <cell r="C37">
            <v>44234</v>
          </cell>
          <cell r="D37">
            <v>44234</v>
          </cell>
          <cell r="E37">
            <v>0.41666666666666669</v>
          </cell>
          <cell r="F37">
            <v>0.5</v>
          </cell>
          <cell r="G37" t="str">
            <v>堆肥切り返し</v>
          </cell>
          <cell r="H37" t="str">
            <v>土づくりは農業の基本。人類がどのように土を作ってきたかを学ぶ。</v>
          </cell>
          <cell r="I37" t="str">
            <v>堆肥発酵促進</v>
          </cell>
          <cell r="J37" t="str">
            <v>堆肥を移動することで、堆肥の切り返しを行う。</v>
          </cell>
          <cell r="K37" t="str">
            <v>●堆肥を堆肥置き場の空いているところへ移動する。その際、積んであった堆肥が天地が逆になるようにする。●水分が足りないようであれば、バケツで水をかける。●必要であれば、鶏糞、米糠などを補充する。</v>
          </cell>
        </row>
        <row r="38">
          <cell r="B38" t="str">
            <v>田んぼの学校</v>
          </cell>
          <cell r="C38">
            <v>44234</v>
          </cell>
          <cell r="D38">
            <v>44234</v>
          </cell>
          <cell r="E38">
            <v>0.54166666666666663</v>
          </cell>
          <cell r="F38">
            <v>0.625</v>
          </cell>
          <cell r="G38" t="str">
            <v>縄綯い、草鞋つくり</v>
          </cell>
          <cell r="H38" t="str">
            <v>昔の人は稲藁でさまざまな生活に必要なものを作ってきました。そのひとつが縄です。</v>
          </cell>
          <cell r="I38" t="str">
            <v>稲藁を使って縄を綯うことを通して先人の知恵を学ぶ。</v>
          </cell>
          <cell r="J38" t="str">
            <v>稲藁を使った縄綯い。</v>
          </cell>
          <cell r="L38" t="str">
            <v>佐須ふれあいの家を使用</v>
          </cell>
        </row>
        <row r="39">
          <cell r="B39" t="str">
            <v>田んぼの学校</v>
          </cell>
          <cell r="C39">
            <v>44262</v>
          </cell>
          <cell r="D39">
            <v>44262</v>
          </cell>
          <cell r="E39">
            <v>0.41666666666666669</v>
          </cell>
          <cell r="F39">
            <v>0.54166666666666663</v>
          </cell>
          <cell r="G39" t="str">
            <v>「田んぼの学校」卒業式（反省会）</v>
          </cell>
          <cell r="H39" t="str">
            <v>米つくりを終えて</v>
          </cell>
          <cell r="I39" t="str">
            <v>この１年で考えたこと、学んだことを確認する。</v>
          </cell>
          <cell r="J39" t="str">
            <v>●軽食を取りながら行う。●●</v>
          </cell>
          <cell r="L39" t="str">
            <v>佐須ふれあいの家を使用</v>
          </cell>
        </row>
        <row r="40">
          <cell r="B40" t="str">
            <v>田んぼの学校</v>
          </cell>
          <cell r="D40" t="str">
            <v/>
          </cell>
          <cell r="G40" t="str">
            <v>「田んぼの学校」ふりかえり</v>
          </cell>
          <cell r="H40" t="str">
            <v>1年の活動を終えて</v>
          </cell>
          <cell r="I40" t="str">
            <v>この１年で考えたこと、学んだことを確認する。</v>
          </cell>
          <cell r="J40" t="str">
            <v>全体についてのふりかえりをしましょう。</v>
          </cell>
          <cell r="L40" t="str">
            <v>佐須ふれあいの家を使用</v>
          </cell>
        </row>
      </sheetData>
      <sheetData sheetId="1" refreshError="1"/>
      <sheetData sheetId="2" refreshError="1"/>
      <sheetData sheetId="3" refreshError="1"/>
      <sheetData sheetId="4">
        <row r="3">
          <cell r="F3" t="str">
            <v>実施</v>
          </cell>
        </row>
        <row r="4">
          <cell r="F4" t="str">
            <v>日付</v>
          </cell>
          <cell r="G4" t="str">
            <v>開始時刻</v>
          </cell>
          <cell r="H4" t="str">
            <v>終了時刻</v>
          </cell>
        </row>
        <row r="5">
          <cell r="F5" t="str">
            <v>中止</v>
          </cell>
        </row>
        <row r="6">
          <cell r="F6">
            <v>43940</v>
          </cell>
        </row>
        <row r="7">
          <cell r="F7" t="str">
            <v>中止</v>
          </cell>
        </row>
        <row r="8">
          <cell r="F8" t="str">
            <v>中止</v>
          </cell>
          <cell r="G8">
            <v>0.41666666666666669</v>
          </cell>
          <cell r="H8">
            <v>0.625</v>
          </cell>
        </row>
        <row r="9">
          <cell r="F9" t="str">
            <v>中止</v>
          </cell>
          <cell r="G9">
            <v>0.41666666666666669</v>
          </cell>
          <cell r="H9">
            <v>0.5</v>
          </cell>
        </row>
        <row r="10">
          <cell r="F10" t="str">
            <v>中止</v>
          </cell>
          <cell r="G10">
            <v>0.41666666666666669</v>
          </cell>
          <cell r="H10">
            <v>0.58333333333333337</v>
          </cell>
        </row>
        <row r="11">
          <cell r="F11" t="str">
            <v>中止</v>
          </cell>
          <cell r="G11">
            <v>0.41666666666666669</v>
          </cell>
          <cell r="H11">
            <v>0.5</v>
          </cell>
        </row>
        <row r="13">
          <cell r="F13">
            <v>43989</v>
          </cell>
          <cell r="G13">
            <v>0.41666666666666669</v>
          </cell>
          <cell r="H13">
            <v>0.625</v>
          </cell>
        </row>
        <row r="14">
          <cell r="F14">
            <v>43995</v>
          </cell>
          <cell r="G14">
            <v>0.41666666666666669</v>
          </cell>
          <cell r="H14">
            <v>0.625</v>
          </cell>
        </row>
        <row r="15">
          <cell r="F15">
            <v>43996</v>
          </cell>
          <cell r="G15">
            <v>0.41666666666666669</v>
          </cell>
          <cell r="H15">
            <v>0.5</v>
          </cell>
        </row>
        <row r="16">
          <cell r="F16" t="str">
            <v>中止</v>
          </cell>
        </row>
        <row r="17">
          <cell r="F17">
            <v>44009</v>
          </cell>
          <cell r="G17">
            <v>0.375</v>
          </cell>
          <cell r="H17">
            <v>0.41666666666666669</v>
          </cell>
        </row>
        <row r="18">
          <cell r="F18">
            <v>44017</v>
          </cell>
          <cell r="G18">
            <v>0.41666666666666669</v>
          </cell>
          <cell r="H18">
            <v>0.5</v>
          </cell>
        </row>
        <row r="19">
          <cell r="F19" t="str">
            <v>中止</v>
          </cell>
        </row>
        <row r="20">
          <cell r="F20" t="str">
            <v>中止</v>
          </cell>
        </row>
        <row r="21">
          <cell r="F21" t="str">
            <v>中止</v>
          </cell>
        </row>
        <row r="22">
          <cell r="F22" t="str">
            <v>中止</v>
          </cell>
        </row>
        <row r="23">
          <cell r="F23">
            <v>44073</v>
          </cell>
          <cell r="G23">
            <v>0.41666666666666669</v>
          </cell>
          <cell r="H23">
            <v>0.66666666666666663</v>
          </cell>
        </row>
        <row r="24">
          <cell r="F24">
            <v>44108</v>
          </cell>
          <cell r="G24">
            <v>0.41666666666666669</v>
          </cell>
          <cell r="H24">
            <v>0.58333333333333337</v>
          </cell>
        </row>
        <row r="26">
          <cell r="F26">
            <v>44129</v>
          </cell>
          <cell r="G26">
            <v>0.41666666666666669</v>
          </cell>
          <cell r="H26">
            <v>0.5</v>
          </cell>
        </row>
        <row r="27">
          <cell r="F27">
            <v>44143</v>
          </cell>
          <cell r="G27">
            <v>0.41666666666666669</v>
          </cell>
          <cell r="H27">
            <v>0.5</v>
          </cell>
        </row>
        <row r="28">
          <cell r="F28">
            <v>44150</v>
          </cell>
          <cell r="G28">
            <v>0.41666666666666669</v>
          </cell>
          <cell r="H28">
            <v>0.5</v>
          </cell>
        </row>
        <row r="29">
          <cell r="F29" t="str">
            <v>中止</v>
          </cell>
        </row>
        <row r="30">
          <cell r="F30">
            <v>44185</v>
          </cell>
          <cell r="G30">
            <v>0.375</v>
          </cell>
          <cell r="H30">
            <v>0.625</v>
          </cell>
        </row>
        <row r="31">
          <cell r="F31">
            <v>44178</v>
          </cell>
          <cell r="G31">
            <v>0.41666666666666669</v>
          </cell>
          <cell r="H31">
            <v>0.5</v>
          </cell>
        </row>
        <row r="32">
          <cell r="F32" t="str">
            <v>中止</v>
          </cell>
        </row>
        <row r="33">
          <cell r="F33" t="str">
            <v>中止</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42D42-D137-4D31-A7DD-DB41D0CDC1EF}">
  <dimension ref="A1:A11"/>
  <sheetViews>
    <sheetView tabSelected="1" topLeftCell="A10" workbookViewId="0">
      <selection activeCell="D9" sqref="D9"/>
    </sheetView>
  </sheetViews>
  <sheetFormatPr defaultRowHeight="13.2" x14ac:dyDescent="0.2"/>
  <cols>
    <col min="1" max="1" width="72.5546875" customWidth="1"/>
  </cols>
  <sheetData>
    <row r="1" spans="1:1" ht="42.6" x14ac:dyDescent="0.2">
      <c r="A1" s="31" t="s">
        <v>12</v>
      </c>
    </row>
    <row r="2" spans="1:1" ht="18" x14ac:dyDescent="0.2">
      <c r="A2" s="32"/>
    </row>
    <row r="3" spans="1:1" ht="32.4" x14ac:dyDescent="0.2">
      <c r="A3" s="33" t="s">
        <v>13</v>
      </c>
    </row>
    <row r="4" spans="1:1" ht="32.4" x14ac:dyDescent="0.2">
      <c r="A4" s="33"/>
    </row>
    <row r="5" spans="1:1" ht="28.8" x14ac:dyDescent="0.2">
      <c r="A5" s="34" t="s">
        <v>14</v>
      </c>
    </row>
    <row r="6" spans="1:1" ht="28.8" x14ac:dyDescent="0.2">
      <c r="A6" s="34"/>
    </row>
    <row r="7" spans="1:1" ht="28.8" x14ac:dyDescent="0.2">
      <c r="A7" s="35" t="s">
        <v>15</v>
      </c>
    </row>
    <row r="8" spans="1:1" ht="28.8" x14ac:dyDescent="0.2">
      <c r="A8" s="34"/>
    </row>
    <row r="9" spans="1:1" ht="144" x14ac:dyDescent="0.2">
      <c r="A9" s="36" t="s">
        <v>16</v>
      </c>
    </row>
    <row r="10" spans="1:1" ht="144" x14ac:dyDescent="0.2">
      <c r="A10" s="37" t="s">
        <v>17</v>
      </c>
    </row>
    <row r="11" spans="1:1" ht="144" x14ac:dyDescent="0.2">
      <c r="A11" s="37" t="s">
        <v>18</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A048-1D50-47F7-8FD9-171E395DEB57}">
  <dimension ref="A1:K28"/>
  <sheetViews>
    <sheetView view="pageBreakPreview" zoomScale="85" zoomScaleNormal="100" zoomScaleSheetLayoutView="85" workbookViewId="0">
      <selection activeCell="K7" sqref="K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◎苗取り
◎しろかき</v>
      </c>
      <c r="D2" s="26"/>
      <c r="E2" s="26"/>
      <c r="F2" s="26"/>
      <c r="G2" s="26"/>
      <c r="H2" s="26"/>
      <c r="I2" s="27"/>
      <c r="K2">
        <v>12</v>
      </c>
    </row>
    <row r="3" spans="1:11" x14ac:dyDescent="0.2">
      <c r="A3" s="1" t="s">
        <v>2</v>
      </c>
      <c r="B3" s="2">
        <f>IF(INDEX(日付,$K$2)="","",INDEX(日付,$K$2))</f>
        <v>43995</v>
      </c>
      <c r="C3" s="3">
        <f>IF(INDEX(曜日,$K$2)="","",INDEX(曜日,$K$2))</f>
        <v>43995</v>
      </c>
      <c r="D3" s="1" t="s">
        <v>3</v>
      </c>
      <c r="E3" s="29">
        <f>IF(INDEX(開始時刻,$K$2)="","",INDEX(開始時刻,$K$2))</f>
        <v>0.41666666666666669</v>
      </c>
      <c r="F3" s="30"/>
      <c r="G3" s="1" t="s">
        <v>4</v>
      </c>
      <c r="H3" s="29">
        <f>IF(INDEX(終了時刻,$K$2)="","",INDEX(終了時刻,$K$2))</f>
        <v>0.625</v>
      </c>
      <c r="I3" s="30"/>
    </row>
    <row r="4" spans="1:11" x14ac:dyDescent="0.2">
      <c r="A4" s="1" t="s">
        <v>5</v>
      </c>
      <c r="B4" s="4">
        <f>IF(INDEX(実施日付,$K$2)="","",INDEX(実施日付,$K$2))</f>
        <v>43995</v>
      </c>
      <c r="C4" s="3">
        <f>B4</f>
        <v>43995</v>
      </c>
      <c r="D4" s="1" t="s">
        <v>3</v>
      </c>
      <c r="E4" s="29">
        <f>IF(INDEX(実施開始時刻,$K$2)="","",INDEX(実施開始時刻,$K$2))</f>
        <v>0.41666666666666669</v>
      </c>
      <c r="F4" s="30"/>
      <c r="G4" s="1" t="s">
        <v>4</v>
      </c>
      <c r="H4" s="29">
        <f>IF(INDEX(実施終了時刻,$K$2)="","",INDEX(実施終了時刻,$K$2))</f>
        <v>0.625</v>
      </c>
      <c r="I4" s="30"/>
    </row>
    <row r="5" spans="1:11" ht="27" customHeight="1" x14ac:dyDescent="0.2">
      <c r="A5" s="5" t="s">
        <v>6</v>
      </c>
      <c r="B5" s="13" t="str">
        <f>IF(INDEX(課題,$K$2)="","",INDEX(課題,$K$2))</f>
        <v>しろかきは何のため？</v>
      </c>
      <c r="C5" s="14"/>
      <c r="D5" s="14"/>
      <c r="E5" s="14"/>
      <c r="F5" s="14"/>
      <c r="G5" s="14"/>
      <c r="H5" s="14"/>
      <c r="I5" s="15"/>
    </row>
    <row r="6" spans="1:11" ht="27" customHeight="1" x14ac:dyDescent="0.2">
      <c r="A6" s="5" t="s">
        <v>7</v>
      </c>
      <c r="B6" s="13" t="str">
        <f>IF(INDEX(目的,$K$2)="","",INDEX(目的,$K$2))</f>
        <v>くろつけが入れ物の縁とすると、しろかきは入れ物の底からの水漏れを防ぐ知恵である。昔から田んぼにしてきたところは底が粘土状になっている。</v>
      </c>
      <c r="C6" s="14"/>
      <c r="D6" s="14"/>
      <c r="E6" s="14"/>
      <c r="F6" s="14"/>
      <c r="G6" s="14"/>
      <c r="H6" s="14"/>
      <c r="I6" s="15"/>
    </row>
    <row r="7" spans="1:11" ht="295.2" customHeight="1" x14ac:dyDescent="0.2">
      <c r="A7" s="5" t="s">
        <v>8</v>
      </c>
      <c r="B7" s="13" t="str">
        <f>IF(INDEX(内容,$K$2)="","",INDEX(内容,$K$2))</f>
        <v>●苗代から苗を取り、わらで適当な量を束ねる。●取った苗は水に浸けておく。●田んぼに水を十分に入れ、耕運機で代掻きをする。●表面を水平にならす。</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3E76-C1AF-4EA8-B4E3-B8261419ED8A}">
  <dimension ref="A1:K28"/>
  <sheetViews>
    <sheetView view="pageBreakPreview" zoomScale="85" zoomScaleNormal="100" zoomScaleSheetLayoutView="85" workbookViewId="0">
      <selection activeCell="L7" sqref="L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田植え</v>
      </c>
      <c r="D2" s="26"/>
      <c r="E2" s="26"/>
      <c r="F2" s="26"/>
      <c r="G2" s="26"/>
      <c r="H2" s="26"/>
      <c r="I2" s="27"/>
      <c r="K2">
        <v>13</v>
      </c>
    </row>
    <row r="3" spans="1:11" x14ac:dyDescent="0.2">
      <c r="A3" s="1" t="s">
        <v>2</v>
      </c>
      <c r="B3" s="2">
        <f>IF(INDEX(日付,$K$2)="","",INDEX(日付,$K$2))</f>
        <v>43996</v>
      </c>
      <c r="C3" s="3">
        <f>IF(INDEX(曜日,$K$2)="","",INDEX(曜日,$K$2))</f>
        <v>43996</v>
      </c>
      <c r="D3" s="1" t="s">
        <v>3</v>
      </c>
      <c r="E3" s="29">
        <f>IF(INDEX(開始時刻,$K$2)="","",INDEX(開始時刻,$K$2))</f>
        <v>0.41666666666666669</v>
      </c>
      <c r="F3" s="30"/>
      <c r="G3" s="1" t="s">
        <v>4</v>
      </c>
      <c r="H3" s="29">
        <f>IF(INDEX(終了時刻,$K$2)="","",INDEX(終了時刻,$K$2))</f>
        <v>0.54166666666666663</v>
      </c>
      <c r="I3" s="30"/>
    </row>
    <row r="4" spans="1:11" x14ac:dyDescent="0.2">
      <c r="A4" s="1" t="s">
        <v>5</v>
      </c>
      <c r="B4" s="4">
        <f>IF(INDEX(実施日付,$K$2)="","",INDEX(実施日付,$K$2))</f>
        <v>43996</v>
      </c>
      <c r="C4" s="3">
        <f>B4</f>
        <v>43996</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丈夫に育て！</v>
      </c>
      <c r="C5" s="14"/>
      <c r="D5" s="14"/>
      <c r="E5" s="14"/>
      <c r="F5" s="14"/>
      <c r="G5" s="14"/>
      <c r="H5" s="14"/>
      <c r="I5" s="15"/>
    </row>
    <row r="6" spans="1:11" ht="27" customHeight="1" x14ac:dyDescent="0.2">
      <c r="A6" s="5" t="s">
        <v>7</v>
      </c>
      <c r="B6" s="13" t="str">
        <f>IF(INDEX(目的,$K$2)="","",INDEX(目的,$K$2))</f>
        <v>米作りで田植えは昔から村総出で行う大きなイベントであった。昔も今も神様に祈る気持ちは同じである。人ができる主なことはここで終わると言うこともある。</v>
      </c>
      <c r="C6" s="14"/>
      <c r="D6" s="14"/>
      <c r="E6" s="14"/>
      <c r="F6" s="14"/>
      <c r="G6" s="14"/>
      <c r="H6" s="14"/>
      <c r="I6" s="15"/>
    </row>
    <row r="7" spans="1:11" ht="295.2" customHeight="1" x14ac:dyDescent="0.2">
      <c r="A7" s="5" t="s">
        <v>8</v>
      </c>
      <c r="B7" s="13" t="str">
        <f>IF(INDEX(内容,$K$2)="","",INDEX(内容,$K$2))</f>
        <v>●田植えをする●南側にもち米を田んぼの四割くらい植える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61AB5-AB3C-4B95-BE20-77F4BA8AD414}">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ホタル鑑賞会</v>
      </c>
      <c r="D2" s="26"/>
      <c r="E2" s="26"/>
      <c r="F2" s="26"/>
      <c r="G2" s="26"/>
      <c r="H2" s="26"/>
      <c r="I2" s="27"/>
      <c r="K2">
        <v>14</v>
      </c>
    </row>
    <row r="3" spans="1:11" x14ac:dyDescent="0.2">
      <c r="A3" s="1" t="s">
        <v>2</v>
      </c>
      <c r="B3" s="2">
        <f>IF(INDEX(日付,$K$2)="","",INDEX(日付,$K$2))</f>
        <v>43996</v>
      </c>
      <c r="C3" s="3">
        <f>IF(INDEX(曜日,$K$2)="","",INDEX(曜日,$K$2))</f>
        <v>43996</v>
      </c>
      <c r="D3" s="1" t="s">
        <v>3</v>
      </c>
      <c r="E3" s="29">
        <f>IF(INDEX(開始時刻,$K$2)="","",INDEX(開始時刻,$K$2))</f>
        <v>0.75</v>
      </c>
      <c r="F3" s="30"/>
      <c r="G3" s="1" t="s">
        <v>4</v>
      </c>
      <c r="H3" s="29">
        <f>IF(INDEX(終了時刻,$K$2)="","",INDEX(終了時刻,$K$2))</f>
        <v>0.83333333333333337</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ホタルはどこに棲む？</v>
      </c>
      <c r="C5" s="14"/>
      <c r="D5" s="14"/>
      <c r="E5" s="14"/>
      <c r="F5" s="14"/>
      <c r="G5" s="14"/>
      <c r="H5" s="14"/>
      <c r="I5" s="15"/>
    </row>
    <row r="6" spans="1:11" ht="27" customHeight="1" x14ac:dyDescent="0.2">
      <c r="A6" s="5" t="s">
        <v>7</v>
      </c>
      <c r="B6" s="13" t="str">
        <f>IF(INDEX(目的,$K$2)="","",INDEX(目的,$K$2))</f>
        <v>ホタルの生育できる環境を理解する。</v>
      </c>
      <c r="C6" s="14"/>
      <c r="D6" s="14"/>
      <c r="E6" s="14"/>
      <c r="F6" s="14"/>
      <c r="G6" s="14"/>
      <c r="H6" s="14"/>
      <c r="I6" s="15"/>
    </row>
    <row r="7" spans="1:11" ht="295.2" customHeight="1" x14ac:dyDescent="0.2">
      <c r="A7" s="5" t="s">
        <v>8</v>
      </c>
      <c r="B7" s="13" t="str">
        <f>IF(INDEX(内容,$K$2)="","",INDEX(内容,$K$2))</f>
        <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CC6A-0D56-4C50-8EDB-F988F284BF40}">
  <dimension ref="A1:K28"/>
  <sheetViews>
    <sheetView view="pageBreakPreview" zoomScale="85" zoomScaleNormal="100" zoomScaleSheetLayoutView="85" workbookViewId="0">
      <selection activeCell="M7" sqref="M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◎一番草（草取り、根掻き）
◎畦草刈り
◎田んぼの生き物観察</v>
      </c>
      <c r="D2" s="26"/>
      <c r="E2" s="26"/>
      <c r="F2" s="26"/>
      <c r="G2" s="26"/>
      <c r="H2" s="26"/>
      <c r="I2" s="27"/>
      <c r="K2">
        <v>16</v>
      </c>
    </row>
    <row r="3" spans="1:11" x14ac:dyDescent="0.2">
      <c r="A3" s="1" t="s">
        <v>2</v>
      </c>
      <c r="B3" s="2">
        <f>IF(INDEX(日付,$K$2)="","",INDEX(日付,$K$2))</f>
        <v>44017</v>
      </c>
      <c r="C3" s="3">
        <f>IF(INDEX(曜日,$K$2)="","",INDEX(曜日,$K$2))</f>
        <v>44017</v>
      </c>
      <c r="D3" s="1" t="s">
        <v>3</v>
      </c>
      <c r="E3" s="29">
        <f>IF(INDEX(開始時刻,$K$2)="","",INDEX(開始時刻,$K$2))</f>
        <v>0.41666666666666669</v>
      </c>
      <c r="F3" s="30"/>
      <c r="G3" s="1" t="s">
        <v>4</v>
      </c>
      <c r="H3" s="29">
        <f>IF(INDEX(終了時刻,$K$2)="","",INDEX(終了時刻,$K$2))</f>
        <v>0.54166666666666663</v>
      </c>
      <c r="I3" s="30"/>
    </row>
    <row r="4" spans="1:11" x14ac:dyDescent="0.2">
      <c r="A4" s="1" t="s">
        <v>5</v>
      </c>
      <c r="B4" s="4">
        <f>IF(INDEX(実施日付,$K$2)="","",INDEX(実施日付,$K$2))</f>
        <v>44017</v>
      </c>
      <c r="C4" s="3">
        <f>B4</f>
        <v>44017</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田んぼに何がいる？</v>
      </c>
      <c r="C5" s="14"/>
      <c r="D5" s="14"/>
      <c r="E5" s="14"/>
      <c r="F5" s="14"/>
      <c r="G5" s="14"/>
      <c r="H5" s="14"/>
      <c r="I5" s="15"/>
    </row>
    <row r="6" spans="1:11" ht="27" customHeight="1" x14ac:dyDescent="0.2">
      <c r="A6" s="5" t="s">
        <v>7</v>
      </c>
      <c r="B6" s="13" t="str">
        <f>IF(INDEX(目的,$K$2)="","",INDEX(目的,$K$2))</f>
        <v>オタマジャクシ、ミジンコなど生き物でいっぱいになる田んぼでなにが起こっているか考える。</v>
      </c>
      <c r="C6" s="14"/>
      <c r="D6" s="14"/>
      <c r="E6" s="14"/>
      <c r="F6" s="14"/>
      <c r="G6" s="14"/>
      <c r="H6" s="14"/>
      <c r="I6" s="15"/>
    </row>
    <row r="7" spans="1:11" ht="295.2" customHeight="1" x14ac:dyDescent="0.2">
      <c r="A7" s="5" t="s">
        <v>8</v>
      </c>
      <c r="B7" s="13" t="str">
        <f>IF(INDEX(内容,$K$2)="","",INDEX(内容,$K$2))</f>
        <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1DB2-3864-4F7E-8FFA-B388FD049967}">
  <dimension ref="A1:K28"/>
  <sheetViews>
    <sheetView view="pageBreakPreview" zoomScale="85" zoomScaleNormal="100" zoomScaleSheetLayoutView="85" workbookViewId="0">
      <selection activeCell="J7" sqref="J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柏野夏祭り参加(焼き鳥)</v>
      </c>
      <c r="D2" s="26"/>
      <c r="E2" s="26"/>
      <c r="F2" s="26"/>
      <c r="G2" s="26"/>
      <c r="H2" s="26"/>
      <c r="I2" s="27"/>
      <c r="K2">
        <v>18</v>
      </c>
    </row>
    <row r="3" spans="1:11" x14ac:dyDescent="0.2">
      <c r="A3" s="1" t="s">
        <v>2</v>
      </c>
      <c r="B3" s="2">
        <f>IF(INDEX(日付,$K$2)="","",INDEX(日付,$K$2))</f>
        <v>44036</v>
      </c>
      <c r="C3" s="3">
        <f>IF(INDEX(曜日,$K$2)="","",INDEX(曜日,$K$2))</f>
        <v>44036</v>
      </c>
      <c r="D3" s="1" t="s">
        <v>3</v>
      </c>
      <c r="E3" s="29">
        <f>IF(INDEX(開始時刻,$K$2)="","",INDEX(開始時刻,$K$2))</f>
        <v>0.54166666666666663</v>
      </c>
      <c r="F3" s="30"/>
      <c r="G3" s="1" t="s">
        <v>4</v>
      </c>
      <c r="H3" s="29">
        <f>IF(INDEX(終了時刻,$K$2)="","",INDEX(終了時刻,$K$2))</f>
        <v>0.875</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地域との係わりを図る。</v>
      </c>
      <c r="C5" s="14"/>
      <c r="D5" s="14"/>
      <c r="E5" s="14"/>
      <c r="F5" s="14"/>
      <c r="G5" s="14"/>
      <c r="H5" s="14"/>
      <c r="I5" s="15"/>
    </row>
    <row r="6" spans="1:11" ht="27" customHeight="1" x14ac:dyDescent="0.2">
      <c r="A6" s="5" t="s">
        <v>7</v>
      </c>
      <c r="B6" s="13" t="str">
        <f>IF(INDEX(目的,$K$2)="","",INDEX(目的,$K$2))</f>
        <v>地域の祭りに参加し、交流を図る。</v>
      </c>
      <c r="C6" s="14"/>
      <c r="D6" s="14"/>
      <c r="E6" s="14"/>
      <c r="F6" s="14"/>
      <c r="G6" s="14"/>
      <c r="H6" s="14"/>
      <c r="I6" s="15"/>
    </row>
    <row r="7" spans="1:11" ht="295.2" customHeight="1" x14ac:dyDescent="0.2">
      <c r="A7" s="5" t="s">
        <v>8</v>
      </c>
      <c r="B7" s="13" t="str">
        <f>IF(INDEX(内容,$K$2)="","",INDEX(内容,$K$2))</f>
        <v>●２５００本の焼き鳥を焼いて、１本１２０円で販売する。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E481-88A7-40C9-9373-069A1856D42F}">
  <dimension ref="A1:K28"/>
  <sheetViews>
    <sheetView view="pageBreakPreview" zoomScale="85" zoomScaleNormal="100" zoomScaleSheetLayoutView="85" workbookViewId="0">
      <selection activeCell="L7" sqref="L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カカシ作り</v>
      </c>
      <c r="D2" s="26"/>
      <c r="E2" s="26"/>
      <c r="F2" s="26"/>
      <c r="G2" s="26"/>
      <c r="H2" s="26"/>
      <c r="I2" s="27"/>
      <c r="K2">
        <v>21</v>
      </c>
    </row>
    <row r="3" spans="1:11" x14ac:dyDescent="0.2">
      <c r="A3" s="1" t="s">
        <v>2</v>
      </c>
      <c r="B3" s="2">
        <f>IF(INDEX(日付,$K$2)="","",INDEX(日付,$K$2))</f>
        <v>44073</v>
      </c>
      <c r="C3" s="3">
        <f>IF(INDEX(曜日,$K$2)="","",INDEX(曜日,$K$2))</f>
        <v>44073</v>
      </c>
      <c r="D3" s="1" t="s">
        <v>3</v>
      </c>
      <c r="E3" s="29">
        <f>IF(INDEX(開始時刻,$K$2)="","",INDEX(開始時刻,$K$2))</f>
        <v>0.41666666666666669</v>
      </c>
      <c r="F3" s="30"/>
      <c r="G3" s="1" t="s">
        <v>4</v>
      </c>
      <c r="H3" s="29">
        <f>IF(INDEX(終了時刻,$K$2)="","",INDEX(終了時刻,$K$2))</f>
        <v>0.5</v>
      </c>
      <c r="I3" s="30"/>
    </row>
    <row r="4" spans="1:11" x14ac:dyDescent="0.2">
      <c r="A4" s="1" t="s">
        <v>5</v>
      </c>
      <c r="B4" s="4">
        <f>IF(INDEX(実施日付,$K$2)="","",INDEX(実施日付,$K$2))</f>
        <v>44073</v>
      </c>
      <c r="C4" s="3">
        <f>B4</f>
        <v>44073</v>
      </c>
      <c r="D4" s="1" t="s">
        <v>3</v>
      </c>
      <c r="E4" s="29">
        <f>IF(INDEX(実施開始時刻,$K$2)="","",INDEX(実施開始時刻,$K$2))</f>
        <v>0.41666666666666669</v>
      </c>
      <c r="F4" s="30"/>
      <c r="G4" s="1" t="s">
        <v>4</v>
      </c>
      <c r="H4" s="29">
        <f>IF(INDEX(実施終了時刻,$K$2)="","",INDEX(実施終了時刻,$K$2))</f>
        <v>0.66666666666666663</v>
      </c>
      <c r="I4" s="30"/>
    </row>
    <row r="5" spans="1:11" ht="27" customHeight="1" x14ac:dyDescent="0.2">
      <c r="A5" s="5" t="s">
        <v>6</v>
      </c>
      <c r="B5" s="13" t="str">
        <f>IF(INDEX(課題,$K$2)="","",INDEX(課題,$K$2))</f>
        <v>カカシって何してるの？</v>
      </c>
      <c r="C5" s="14"/>
      <c r="D5" s="14"/>
      <c r="E5" s="14"/>
      <c r="F5" s="14"/>
      <c r="G5" s="14"/>
      <c r="H5" s="14"/>
      <c r="I5" s="15"/>
    </row>
    <row r="6" spans="1:11" ht="27" customHeight="1" x14ac:dyDescent="0.2">
      <c r="A6" s="5" t="s">
        <v>7</v>
      </c>
      <c r="B6" s="13" t="str">
        <f>IF(INDEX(目的,$K$2)="","",INDEX(目的,$K$2))</f>
        <v>稲の穂に付いた籾をねらって鳥が来る。人も鳥も生きていることを考える。</v>
      </c>
      <c r="C6" s="14"/>
      <c r="D6" s="14"/>
      <c r="E6" s="14"/>
      <c r="F6" s="14"/>
      <c r="G6" s="14"/>
      <c r="H6" s="14"/>
      <c r="I6" s="15"/>
    </row>
    <row r="7" spans="1:11" ht="295.2" customHeight="1" x14ac:dyDescent="0.2">
      <c r="A7" s="5" t="s">
        <v>8</v>
      </c>
      <c r="B7" s="13" t="str">
        <f>IF(INDEX(内容,$K$2)="","",INDEX(内容,$K$2))</f>
        <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D596E-4E14-427B-89C4-8EF071757776}">
  <dimension ref="A1:K28"/>
  <sheetViews>
    <sheetView view="pageBreakPreview" zoomScale="85" zoomScaleNormal="100" zoomScaleSheetLayoutView="85" workbookViewId="0">
      <selection activeCell="L7" sqref="L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◎ハザ掛け準備
◎稲刈り
◎レンゲ種まき</v>
      </c>
      <c r="D2" s="26"/>
      <c r="E2" s="26"/>
      <c r="F2" s="26"/>
      <c r="G2" s="26"/>
      <c r="H2" s="26"/>
      <c r="I2" s="27"/>
      <c r="K2">
        <v>22</v>
      </c>
    </row>
    <row r="3" spans="1:11" x14ac:dyDescent="0.2">
      <c r="A3" s="1" t="s">
        <v>2</v>
      </c>
      <c r="B3" s="2">
        <f>IF(INDEX(日付,$K$2)="","",INDEX(日付,$K$2))</f>
        <v>44101</v>
      </c>
      <c r="C3" s="3">
        <f>IF(INDEX(曜日,$K$2)="","",INDEX(曜日,$K$2))</f>
        <v>44101</v>
      </c>
      <c r="D3" s="1" t="s">
        <v>3</v>
      </c>
      <c r="E3" s="29">
        <f>IF(INDEX(開始時刻,$K$2)="","",INDEX(開始時刻,$K$2))</f>
        <v>0.41666666666666669</v>
      </c>
      <c r="F3" s="30"/>
      <c r="G3" s="1" t="s">
        <v>4</v>
      </c>
      <c r="H3" s="29">
        <f>IF(INDEX(終了時刻,$K$2)="","",INDEX(終了時刻,$K$2))</f>
        <v>0.54166666666666663</v>
      </c>
      <c r="I3" s="30"/>
    </row>
    <row r="4" spans="1:11" x14ac:dyDescent="0.2">
      <c r="A4" s="1" t="s">
        <v>5</v>
      </c>
      <c r="B4" s="4">
        <f>IF(INDEX(実施日付,$K$2)="","",INDEX(実施日付,$K$2))</f>
        <v>44108</v>
      </c>
      <c r="C4" s="3">
        <f>B4</f>
        <v>44108</v>
      </c>
      <c r="D4" s="1" t="s">
        <v>3</v>
      </c>
      <c r="E4" s="29">
        <f>IF(INDEX(実施開始時刻,$K$2)="","",INDEX(実施開始時刻,$K$2))</f>
        <v>0.41666666666666669</v>
      </c>
      <c r="F4" s="30"/>
      <c r="G4" s="1" t="s">
        <v>4</v>
      </c>
      <c r="H4" s="29">
        <f>IF(INDEX(実施終了時刻,$K$2)="","",INDEX(実施終了時刻,$K$2))</f>
        <v>0.58333333333333337</v>
      </c>
      <c r="I4" s="30"/>
    </row>
    <row r="5" spans="1:11" ht="27" customHeight="1" x14ac:dyDescent="0.2">
      <c r="A5" s="5" t="s">
        <v>6</v>
      </c>
      <c r="B5" s="13" t="str">
        <f>IF(INDEX(課題,$K$2)="","",INDEX(課題,$K$2))</f>
        <v>刈った稲を干すのはなぜ？</v>
      </c>
      <c r="C5" s="14"/>
      <c r="D5" s="14"/>
      <c r="E5" s="14"/>
      <c r="F5" s="14"/>
      <c r="G5" s="14"/>
      <c r="H5" s="14"/>
      <c r="I5" s="15"/>
    </row>
    <row r="6" spans="1:11" ht="27" customHeight="1" x14ac:dyDescent="0.2">
      <c r="A6" s="5" t="s">
        <v>7</v>
      </c>
      <c r="B6" s="13" t="str">
        <f>IF(INDEX(目的,$K$2)="","",INDEX(目的,$K$2))</f>
        <v>稲を干すのはなぜなのか考える。</v>
      </c>
      <c r="C6" s="14"/>
      <c r="D6" s="14"/>
      <c r="E6" s="14"/>
      <c r="F6" s="14"/>
      <c r="G6" s="14"/>
      <c r="H6" s="14"/>
      <c r="I6" s="15"/>
    </row>
    <row r="7" spans="1:11" ht="295.2" customHeight="1" x14ac:dyDescent="0.2">
      <c r="A7" s="5" t="s">
        <v>8</v>
      </c>
      <c r="B7" s="13" t="str">
        <f>IF(INDEX(内容,$K$2)="","",INDEX(内容,$K$2))</f>
        <v>●ハザ掛けをつくる●稲刈りはもち米から先にする●うるちと混ざらないように注意する。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DE85-91E0-4994-A564-C0AEE3B55ABE}">
  <dimension ref="A1:K28"/>
  <sheetViews>
    <sheetView view="pageBreakPreview" zoomScale="85" zoomScaleNormal="100" zoomScaleSheetLayoutView="85" workbookViewId="0">
      <selection activeCell="M7" sqref="M7"/>
    </sheetView>
  </sheetViews>
  <sheetFormatPr defaultRowHeight="13.2" x14ac:dyDescent="0.2"/>
  <cols>
    <col min="1" max="1" width="11.109375" customWidth="1"/>
    <col min="2" max="2" width="9.44140625" customWidth="1"/>
    <col min="257" max="257" width="11.109375" customWidth="1"/>
    <col min="258" max="258" width="9.44140625" customWidth="1"/>
    <col min="513" max="513" width="11.109375" customWidth="1"/>
    <col min="514" max="514" width="9.44140625" customWidth="1"/>
    <col min="769" max="769" width="11.109375" customWidth="1"/>
    <col min="770" max="770" width="9.44140625" customWidth="1"/>
    <col min="1025" max="1025" width="11.109375" customWidth="1"/>
    <col min="1026" max="1026" width="9.44140625" customWidth="1"/>
    <col min="1281" max="1281" width="11.109375" customWidth="1"/>
    <col min="1282" max="1282" width="9.44140625" customWidth="1"/>
    <col min="1537" max="1537" width="11.109375" customWidth="1"/>
    <col min="1538" max="1538" width="9.44140625" customWidth="1"/>
    <col min="1793" max="1793" width="11.109375" customWidth="1"/>
    <col min="1794" max="1794" width="9.44140625" customWidth="1"/>
    <col min="2049" max="2049" width="11.109375" customWidth="1"/>
    <col min="2050" max="2050" width="9.44140625" customWidth="1"/>
    <col min="2305" max="2305" width="11.109375" customWidth="1"/>
    <col min="2306" max="2306" width="9.44140625" customWidth="1"/>
    <col min="2561" max="2561" width="11.109375" customWidth="1"/>
    <col min="2562" max="2562" width="9.44140625" customWidth="1"/>
    <col min="2817" max="2817" width="11.109375" customWidth="1"/>
    <col min="2818" max="2818" width="9.44140625" customWidth="1"/>
    <col min="3073" max="3073" width="11.109375" customWidth="1"/>
    <col min="3074" max="3074" width="9.44140625" customWidth="1"/>
    <col min="3329" max="3329" width="11.109375" customWidth="1"/>
    <col min="3330" max="3330" width="9.44140625" customWidth="1"/>
    <col min="3585" max="3585" width="11.109375" customWidth="1"/>
    <col min="3586" max="3586" width="9.44140625" customWidth="1"/>
    <col min="3841" max="3841" width="11.109375" customWidth="1"/>
    <col min="3842" max="3842" width="9.44140625" customWidth="1"/>
    <col min="4097" max="4097" width="11.109375" customWidth="1"/>
    <col min="4098" max="4098" width="9.44140625" customWidth="1"/>
    <col min="4353" max="4353" width="11.109375" customWidth="1"/>
    <col min="4354" max="4354" width="9.44140625" customWidth="1"/>
    <col min="4609" max="4609" width="11.109375" customWidth="1"/>
    <col min="4610" max="4610" width="9.44140625" customWidth="1"/>
    <col min="4865" max="4865" width="11.109375" customWidth="1"/>
    <col min="4866" max="4866" width="9.44140625" customWidth="1"/>
    <col min="5121" max="5121" width="11.109375" customWidth="1"/>
    <col min="5122" max="5122" width="9.44140625" customWidth="1"/>
    <col min="5377" max="5377" width="11.109375" customWidth="1"/>
    <col min="5378" max="5378" width="9.44140625" customWidth="1"/>
    <col min="5633" max="5633" width="11.109375" customWidth="1"/>
    <col min="5634" max="5634" width="9.44140625" customWidth="1"/>
    <col min="5889" max="5889" width="11.109375" customWidth="1"/>
    <col min="5890" max="5890" width="9.44140625" customWidth="1"/>
    <col min="6145" max="6145" width="11.109375" customWidth="1"/>
    <col min="6146" max="6146" width="9.44140625" customWidth="1"/>
    <col min="6401" max="6401" width="11.109375" customWidth="1"/>
    <col min="6402" max="6402" width="9.44140625" customWidth="1"/>
    <col min="6657" max="6657" width="11.109375" customWidth="1"/>
    <col min="6658" max="6658" width="9.44140625" customWidth="1"/>
    <col min="6913" max="6913" width="11.109375" customWidth="1"/>
    <col min="6914" max="6914" width="9.44140625" customWidth="1"/>
    <col min="7169" max="7169" width="11.109375" customWidth="1"/>
    <col min="7170" max="7170" width="9.44140625" customWidth="1"/>
    <col min="7425" max="7425" width="11.109375" customWidth="1"/>
    <col min="7426" max="7426" width="9.44140625" customWidth="1"/>
    <col min="7681" max="7681" width="11.109375" customWidth="1"/>
    <col min="7682" max="7682" width="9.44140625" customWidth="1"/>
    <col min="7937" max="7937" width="11.109375" customWidth="1"/>
    <col min="7938" max="7938" width="9.44140625" customWidth="1"/>
    <col min="8193" max="8193" width="11.109375" customWidth="1"/>
    <col min="8194" max="8194" width="9.44140625" customWidth="1"/>
    <col min="8449" max="8449" width="11.109375" customWidth="1"/>
    <col min="8450" max="8450" width="9.44140625" customWidth="1"/>
    <col min="8705" max="8705" width="11.109375" customWidth="1"/>
    <col min="8706" max="8706" width="9.44140625" customWidth="1"/>
    <col min="8961" max="8961" width="11.109375" customWidth="1"/>
    <col min="8962" max="8962" width="9.44140625" customWidth="1"/>
    <col min="9217" max="9217" width="11.109375" customWidth="1"/>
    <col min="9218" max="9218" width="9.44140625" customWidth="1"/>
    <col min="9473" max="9473" width="11.109375" customWidth="1"/>
    <col min="9474" max="9474" width="9.44140625" customWidth="1"/>
    <col min="9729" max="9729" width="11.109375" customWidth="1"/>
    <col min="9730" max="9730" width="9.44140625" customWidth="1"/>
    <col min="9985" max="9985" width="11.109375" customWidth="1"/>
    <col min="9986" max="9986" width="9.44140625" customWidth="1"/>
    <col min="10241" max="10241" width="11.109375" customWidth="1"/>
    <col min="10242" max="10242" width="9.44140625" customWidth="1"/>
    <col min="10497" max="10497" width="11.109375" customWidth="1"/>
    <col min="10498" max="10498" width="9.44140625" customWidth="1"/>
    <col min="10753" max="10753" width="11.109375" customWidth="1"/>
    <col min="10754" max="10754" width="9.44140625" customWidth="1"/>
    <col min="11009" max="11009" width="11.109375" customWidth="1"/>
    <col min="11010" max="11010" width="9.44140625" customWidth="1"/>
    <col min="11265" max="11265" width="11.109375" customWidth="1"/>
    <col min="11266" max="11266" width="9.44140625" customWidth="1"/>
    <col min="11521" max="11521" width="11.109375" customWidth="1"/>
    <col min="11522" max="11522" width="9.44140625" customWidth="1"/>
    <col min="11777" max="11777" width="11.109375" customWidth="1"/>
    <col min="11778" max="11778" width="9.44140625" customWidth="1"/>
    <col min="12033" max="12033" width="11.109375" customWidth="1"/>
    <col min="12034" max="12034" width="9.44140625" customWidth="1"/>
    <col min="12289" max="12289" width="11.109375" customWidth="1"/>
    <col min="12290" max="12290" width="9.44140625" customWidth="1"/>
    <col min="12545" max="12545" width="11.109375" customWidth="1"/>
    <col min="12546" max="12546" width="9.44140625" customWidth="1"/>
    <col min="12801" max="12801" width="11.109375" customWidth="1"/>
    <col min="12802" max="12802" width="9.44140625" customWidth="1"/>
    <col min="13057" max="13057" width="11.109375" customWidth="1"/>
    <col min="13058" max="13058" width="9.44140625" customWidth="1"/>
    <col min="13313" max="13313" width="11.109375" customWidth="1"/>
    <col min="13314" max="13314" width="9.44140625" customWidth="1"/>
    <col min="13569" max="13569" width="11.109375" customWidth="1"/>
    <col min="13570" max="13570" width="9.44140625" customWidth="1"/>
    <col min="13825" max="13825" width="11.109375" customWidth="1"/>
    <col min="13826" max="13826" width="9.44140625" customWidth="1"/>
    <col min="14081" max="14081" width="11.109375" customWidth="1"/>
    <col min="14082" max="14082" width="9.44140625" customWidth="1"/>
    <col min="14337" max="14337" width="11.109375" customWidth="1"/>
    <col min="14338" max="14338" width="9.44140625" customWidth="1"/>
    <col min="14593" max="14593" width="11.109375" customWidth="1"/>
    <col min="14594" max="14594" width="9.44140625" customWidth="1"/>
    <col min="14849" max="14849" width="11.109375" customWidth="1"/>
    <col min="14850" max="14850" width="9.44140625" customWidth="1"/>
    <col min="15105" max="15105" width="11.109375" customWidth="1"/>
    <col min="15106" max="15106" width="9.44140625" customWidth="1"/>
    <col min="15361" max="15361" width="11.109375" customWidth="1"/>
    <col min="15362" max="15362" width="9.44140625" customWidth="1"/>
    <col min="15617" max="15617" width="11.109375" customWidth="1"/>
    <col min="15618" max="15618" width="9.44140625" customWidth="1"/>
    <col min="15873" max="15873" width="11.109375" customWidth="1"/>
    <col min="15874" max="15874" width="9.44140625" customWidth="1"/>
    <col min="16129" max="16129" width="11.109375" customWidth="1"/>
    <col min="16130" max="16130" width="9.4414062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脱穀</v>
      </c>
      <c r="D2" s="26"/>
      <c r="E2" s="26"/>
      <c r="F2" s="26"/>
      <c r="G2" s="26"/>
      <c r="H2" s="26"/>
      <c r="I2" s="27"/>
      <c r="K2">
        <v>24</v>
      </c>
    </row>
    <row r="3" spans="1:11" x14ac:dyDescent="0.2">
      <c r="A3" s="1" t="s">
        <v>2</v>
      </c>
      <c r="B3" s="2">
        <f>IF(INDEX(日付,$K$2)="","",INDEX(日付,$K$2))</f>
        <v>44115</v>
      </c>
      <c r="C3" s="3">
        <f>IF(INDEX(曜日,$K$2)="","",INDEX(曜日,$K$2))</f>
        <v>44115</v>
      </c>
      <c r="D3" s="1" t="s">
        <v>3</v>
      </c>
      <c r="E3" s="29">
        <f>IF(INDEX(開始時刻,$K$2)="","",INDEX(開始時刻,$K$2))</f>
        <v>0.41666666666666669</v>
      </c>
      <c r="F3" s="30"/>
      <c r="G3" s="1" t="s">
        <v>4</v>
      </c>
      <c r="H3" s="29">
        <f>IF(INDEX(終了時刻,$K$2)="","",INDEX(終了時刻,$K$2))</f>
        <v>0.54166666666666663</v>
      </c>
      <c r="I3" s="30"/>
    </row>
    <row r="4" spans="1:11" x14ac:dyDescent="0.2">
      <c r="A4" s="1" t="s">
        <v>5</v>
      </c>
      <c r="B4" s="4">
        <f>IF(INDEX(実施日付,$K$2)="","",INDEX(実施日付,$K$2))</f>
        <v>44129</v>
      </c>
      <c r="C4" s="3">
        <f>B4</f>
        <v>44129</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実の採集方法とは？</v>
      </c>
      <c r="C5" s="14"/>
      <c r="D5" s="14"/>
      <c r="E5" s="14"/>
      <c r="F5" s="14"/>
      <c r="G5" s="14"/>
      <c r="H5" s="14"/>
      <c r="I5" s="15"/>
    </row>
    <row r="6" spans="1:11" ht="27" customHeight="1" x14ac:dyDescent="0.2">
      <c r="A6" s="5" t="s">
        <v>7</v>
      </c>
      <c r="B6" s="13" t="str">
        <f>IF(INDEX(目的,$K$2)="","",INDEX(目的,$K$2))</f>
        <v>稲穂から種籾をとる。</v>
      </c>
      <c r="C6" s="14"/>
      <c r="D6" s="14"/>
      <c r="E6" s="14"/>
      <c r="F6" s="14"/>
      <c r="G6" s="14"/>
      <c r="H6" s="14"/>
      <c r="I6" s="15"/>
    </row>
    <row r="7" spans="1:11" ht="295.2" customHeight="1" x14ac:dyDescent="0.2">
      <c r="A7" s="5" t="s">
        <v>8</v>
      </c>
      <c r="B7" s="13" t="str">
        <f>IF(INDEX(内容,$K$2)="","",INDEX(内容,$K$2))</f>
        <v>●稲穂から種籾を取る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3A9F0-B71E-4DC3-8CB5-96501F9DF9F2}">
  <dimension ref="A1:K28"/>
  <sheetViews>
    <sheetView view="pageBreakPreview" zoomScale="85" zoomScaleNormal="100" zoomScaleSheetLayoutView="85" workbookViewId="0">
      <selection activeCell="N7" sqref="N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籾摺り</v>
      </c>
      <c r="D2" s="26"/>
      <c r="E2" s="26"/>
      <c r="F2" s="26"/>
      <c r="G2" s="26"/>
      <c r="H2" s="26"/>
      <c r="I2" s="27"/>
      <c r="K2">
        <v>25</v>
      </c>
    </row>
    <row r="3" spans="1:11" x14ac:dyDescent="0.2">
      <c r="A3" s="1" t="s">
        <v>2</v>
      </c>
      <c r="B3" s="2">
        <f>IF(INDEX(日付,$K$2)="","",INDEX(日付,$K$2))</f>
        <v>44143</v>
      </c>
      <c r="C3" s="3">
        <f>IF(INDEX(曜日,$K$2)="","",INDEX(曜日,$K$2))</f>
        <v>44143</v>
      </c>
      <c r="D3" s="1" t="s">
        <v>3</v>
      </c>
      <c r="E3" s="29">
        <f>IF(INDEX(開始時刻,$K$2)="","",INDEX(開始時刻,$K$2))</f>
        <v>0.41666666666666669</v>
      </c>
      <c r="F3" s="30"/>
      <c r="G3" s="1" t="s">
        <v>4</v>
      </c>
      <c r="H3" s="29">
        <f>IF(INDEX(終了時刻,$K$2)="","",INDEX(終了時刻,$K$2))</f>
        <v>0.5</v>
      </c>
      <c r="I3" s="30"/>
    </row>
    <row r="4" spans="1:11" x14ac:dyDescent="0.2">
      <c r="A4" s="1" t="s">
        <v>5</v>
      </c>
      <c r="B4" s="4">
        <f>IF(INDEX(実施日付,$K$2)="","",INDEX(実施日付,$K$2))</f>
        <v>44143</v>
      </c>
      <c r="C4" s="3">
        <f>B4</f>
        <v>44143</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もみ殻はどうやってとるのか？</v>
      </c>
      <c r="C5" s="14"/>
      <c r="D5" s="14"/>
      <c r="E5" s="14"/>
      <c r="F5" s="14"/>
      <c r="G5" s="14"/>
      <c r="H5" s="14"/>
      <c r="I5" s="15"/>
    </row>
    <row r="6" spans="1:11" ht="27" customHeight="1" x14ac:dyDescent="0.2">
      <c r="A6" s="5" t="s">
        <v>7</v>
      </c>
      <c r="B6" s="13" t="str">
        <f>IF(INDEX(目的,$K$2)="","",INDEX(目的,$K$2))</f>
        <v>玄米にする。</v>
      </c>
      <c r="C6" s="14"/>
      <c r="D6" s="14"/>
      <c r="E6" s="14"/>
      <c r="F6" s="14"/>
      <c r="G6" s="14"/>
      <c r="H6" s="14"/>
      <c r="I6" s="15"/>
    </row>
    <row r="7" spans="1:11" ht="295.2" customHeight="1" x14ac:dyDescent="0.2">
      <c r="A7" s="5" t="s">
        <v>8</v>
      </c>
      <c r="B7" s="13" t="str">
        <f>IF(INDEX(内容,$K$2)="","",INDEX(内容,$K$2))</f>
        <v>●種籾から籾殻を取る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F6B42-0582-4972-83DD-499273965B07}">
  <dimension ref="A1:K28"/>
  <sheetViews>
    <sheetView view="pageBreakPreview" zoomScale="85" zoomScaleNormal="100" zoomScaleSheetLayoutView="85" workbookViewId="0">
      <selection activeCell="N7" sqref="N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精米</v>
      </c>
      <c r="D2" s="26"/>
      <c r="E2" s="26"/>
      <c r="F2" s="26"/>
      <c r="G2" s="26"/>
      <c r="H2" s="26"/>
      <c r="I2" s="27"/>
      <c r="K2">
        <v>26</v>
      </c>
    </row>
    <row r="3" spans="1:11" x14ac:dyDescent="0.2">
      <c r="A3" s="1" t="s">
        <v>2</v>
      </c>
      <c r="B3" s="8">
        <f>IF(INDEX(日付,$K$2)="","",INDEX(日付,$K$2))</f>
        <v>44150</v>
      </c>
      <c r="C3" s="3">
        <f>IF(INDEX(曜日,$K$2)="","",INDEX(曜日,$K$2))</f>
        <v>44150</v>
      </c>
      <c r="D3" s="1" t="s">
        <v>3</v>
      </c>
      <c r="E3" s="29">
        <f>IF(INDEX(開始時刻,$K$2)="","",INDEX(開始時刻,$K$2))</f>
        <v>0.41666666666666669</v>
      </c>
      <c r="F3" s="30"/>
      <c r="G3" s="1" t="s">
        <v>4</v>
      </c>
      <c r="H3" s="29">
        <f>IF(INDEX(終了時刻,$K$2)="","",INDEX(終了時刻,$K$2))</f>
        <v>0.5</v>
      </c>
      <c r="I3" s="30"/>
    </row>
    <row r="4" spans="1:11" x14ac:dyDescent="0.2">
      <c r="A4" s="1" t="s">
        <v>5</v>
      </c>
      <c r="B4" s="9">
        <f>IF(INDEX(実施日付,$K$2)="","",INDEX(実施日付,$K$2))</f>
        <v>44150</v>
      </c>
      <c r="C4" s="3">
        <f>B4</f>
        <v>44150</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玄米、胚芽米、精米の違いは何？</v>
      </c>
      <c r="C5" s="14"/>
      <c r="D5" s="14"/>
      <c r="E5" s="14"/>
      <c r="F5" s="14"/>
      <c r="G5" s="14"/>
      <c r="H5" s="14"/>
      <c r="I5" s="15"/>
    </row>
    <row r="6" spans="1:11" ht="27" customHeight="1" x14ac:dyDescent="0.2">
      <c r="A6" s="5" t="s">
        <v>7</v>
      </c>
      <c r="B6" s="13" t="str">
        <f>IF(INDEX(目的,$K$2)="","",INDEX(目的,$K$2))</f>
        <v>一粒の米に託されたものを考える。</v>
      </c>
      <c r="C6" s="14"/>
      <c r="D6" s="14"/>
      <c r="E6" s="14"/>
      <c r="F6" s="14"/>
      <c r="G6" s="14"/>
      <c r="H6" s="14"/>
      <c r="I6" s="15"/>
    </row>
    <row r="7" spans="1:11" ht="295.2" customHeight="1" x14ac:dyDescent="0.2">
      <c r="A7" s="5" t="s">
        <v>8</v>
      </c>
      <c r="B7" s="13" t="str">
        <f>IF(INDEX(内容,$K$2)="","",INDEX(内容,$K$2))</f>
        <v>●精米機で精米する。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36977-D2D8-4A68-9342-FB491385BE90}">
  <dimension ref="A1:K28"/>
  <sheetViews>
    <sheetView view="pageBreakPreview" zoomScaleNormal="100" zoomScaleSheetLayoutView="100" workbookViewId="0">
      <selection activeCell="B24" sqref="B24:I24"/>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◎「田んぼの学校」開校式◎説明会</v>
      </c>
      <c r="D2" s="26"/>
      <c r="E2" s="26"/>
      <c r="F2" s="26"/>
      <c r="G2" s="26"/>
      <c r="H2" s="26"/>
      <c r="I2" s="27"/>
      <c r="K2">
        <v>3</v>
      </c>
    </row>
    <row r="3" spans="1:11" x14ac:dyDescent="0.2">
      <c r="A3" s="1" t="s">
        <v>2</v>
      </c>
      <c r="B3" s="2">
        <f>IF(INDEX(日付,$K$2)="","",INDEX(日付,$K$2))</f>
        <v>43940</v>
      </c>
      <c r="C3" s="3">
        <f>IF(INDEX(曜日,$K$2)="","",INDEX(曜日,$K$2))</f>
        <v>43940</v>
      </c>
      <c r="D3" s="1" t="s">
        <v>3</v>
      </c>
      <c r="E3" s="29">
        <f>IF(INDEX(開始時刻,$K$2)="","",INDEX(開始時刻,$K$2))</f>
        <v>0.41666666666666669</v>
      </c>
      <c r="F3" s="30"/>
      <c r="G3" s="1" t="s">
        <v>4</v>
      </c>
      <c r="H3" s="29">
        <f>IF(INDEX(終了時刻,$K$2)="","",INDEX(終了時刻,$K$2))</f>
        <v>0.625</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田んぼの学校とは？</v>
      </c>
      <c r="C5" s="14"/>
      <c r="D5" s="14"/>
      <c r="E5" s="14"/>
      <c r="F5" s="14"/>
      <c r="G5" s="14"/>
      <c r="H5" s="14"/>
      <c r="I5" s="15"/>
    </row>
    <row r="6" spans="1:11" ht="27" customHeight="1" x14ac:dyDescent="0.2">
      <c r="A6" s="5" t="s">
        <v>7</v>
      </c>
      <c r="B6" s="13" t="str">
        <f>IF(INDEX(目的,$K$2)="","",INDEX(目的,$K$2))</f>
        <v>当会の活動を理解してもらう。また、今後の心構えなどを話し合う。</v>
      </c>
      <c r="C6" s="14"/>
      <c r="D6" s="14"/>
      <c r="E6" s="14"/>
      <c r="F6" s="14"/>
      <c r="G6" s="14"/>
      <c r="H6" s="14"/>
      <c r="I6" s="15"/>
    </row>
    <row r="7" spans="1:11" ht="295.2" customHeight="1" x14ac:dyDescent="0.2">
      <c r="A7" s="5" t="s">
        <v>8</v>
      </c>
      <c r="B7" s="13" t="str">
        <f>IF(INDEX(内容,$K$2)="","",INDEX(内容,$K$2))</f>
        <v>参加者顔合わせ(自己紹介)、年間予定説明、名簿作成、質疑応答。</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C3437-4CCE-4A6F-9725-BE8491C8A73E}">
  <dimension ref="A1:K28"/>
  <sheetViews>
    <sheetView view="pageBreakPreview" zoomScale="85" zoomScaleNormal="100" zoomScaleSheetLayoutView="85" workbookViewId="0">
      <selection activeCell="M7" sqref="M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収穫祭（餅つき、豚汁）</v>
      </c>
      <c r="D2" s="26"/>
      <c r="E2" s="26"/>
      <c r="F2" s="26"/>
      <c r="G2" s="26"/>
      <c r="H2" s="26"/>
      <c r="I2" s="27"/>
      <c r="K2">
        <v>27</v>
      </c>
    </row>
    <row r="3" spans="1:11" x14ac:dyDescent="0.2">
      <c r="A3" s="1" t="s">
        <v>2</v>
      </c>
      <c r="B3" s="8">
        <f>IF(INDEX(日付,$K$2)="","",INDEX(日付,$K$2))</f>
        <v>44158</v>
      </c>
      <c r="C3" s="3">
        <f>IF(INDEX(曜日,$K$2)="","",INDEX(曜日,$K$2))</f>
        <v>44158</v>
      </c>
      <c r="D3" s="1" t="s">
        <v>3</v>
      </c>
      <c r="E3" s="29">
        <f>IF(INDEX(開始時刻,$K$2)="","",INDEX(開始時刻,$K$2))</f>
        <v>0.35416666666666669</v>
      </c>
      <c r="F3" s="30"/>
      <c r="G3" s="1" t="s">
        <v>4</v>
      </c>
      <c r="H3" s="29">
        <f>IF(INDEX(終了時刻,$K$2)="","",INDEX(終了時刻,$K$2))</f>
        <v>0.625</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お米を作ったのは誰？</v>
      </c>
      <c r="C5" s="14"/>
      <c r="D5" s="14"/>
      <c r="E5" s="14"/>
      <c r="F5" s="14"/>
      <c r="G5" s="14"/>
      <c r="H5" s="14"/>
      <c r="I5" s="15"/>
    </row>
    <row r="6" spans="1:11" ht="27" customHeight="1" x14ac:dyDescent="0.2">
      <c r="A6" s="5" t="s">
        <v>7</v>
      </c>
      <c r="B6" s="13" t="str">
        <f>IF(INDEX(目的,$K$2)="","",INDEX(目的,$K$2))</f>
        <v>お米作りを通して、人と自然の役割を考える。</v>
      </c>
      <c r="C6" s="14"/>
      <c r="D6" s="14"/>
      <c r="E6" s="14"/>
      <c r="F6" s="14"/>
      <c r="G6" s="14"/>
      <c r="H6" s="14"/>
      <c r="I6" s="15"/>
    </row>
    <row r="7" spans="1:11" ht="295.2" customHeight="1" x14ac:dyDescent="0.2">
      <c r="A7" s="5" t="s">
        <v>8</v>
      </c>
      <c r="B7" s="13" t="str">
        <f>IF(INDEX(内容,$K$2)="","",INDEX(内容,$K$2))</f>
        <v>収穫したもち米を搗いて食べ、収穫を祝う。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62F6-0C1F-40A3-BA81-B60E2D838379}">
  <dimension ref="A1:K28"/>
  <sheetViews>
    <sheetView view="pageBreakPreview" zoomScale="85" zoomScaleNormal="100" zoomScaleSheetLayoutView="85" workbookViewId="0">
      <selection activeCell="B10" sqref="B10:I10"/>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親子炭焼きディキャンプ</v>
      </c>
      <c r="D2" s="26"/>
      <c r="E2" s="26"/>
      <c r="F2" s="26"/>
      <c r="G2" s="26"/>
      <c r="H2" s="26"/>
      <c r="I2" s="27"/>
      <c r="K2">
        <v>28</v>
      </c>
    </row>
    <row r="3" spans="1:11" x14ac:dyDescent="0.2">
      <c r="A3" s="1" t="s">
        <v>2</v>
      </c>
      <c r="B3" s="8">
        <f>IF(INDEX(日付,$K$2)="","",INDEX(日付,$K$2))</f>
        <v>44171</v>
      </c>
      <c r="C3" s="3">
        <f>IF(INDEX(曜日,$K$2)="","",INDEX(曜日,$K$2))</f>
        <v>44171</v>
      </c>
      <c r="D3" s="1" t="s">
        <v>3</v>
      </c>
      <c r="E3" s="29">
        <f>IF(INDEX(開始時刻,$K$2)="","",INDEX(開始時刻,$K$2))</f>
        <v>0.375</v>
      </c>
      <c r="F3" s="30"/>
      <c r="G3" s="1" t="s">
        <v>4</v>
      </c>
      <c r="H3" s="29">
        <f>IF(INDEX(終了時刻,$K$2)="","",INDEX(終了時刻,$K$2))</f>
        <v>0.66666666666666663</v>
      </c>
      <c r="I3" s="30"/>
    </row>
    <row r="4" spans="1:11" x14ac:dyDescent="0.2">
      <c r="A4" s="1" t="s">
        <v>5</v>
      </c>
      <c r="B4" s="9">
        <f>IF(INDEX(実施日付,$K$2)="","",INDEX(実施日付,$K$2))</f>
        <v>44185</v>
      </c>
      <c r="C4" s="3">
        <f>B4</f>
        <v>44185</v>
      </c>
      <c r="D4" s="1" t="s">
        <v>3</v>
      </c>
      <c r="E4" s="29">
        <f>IF(INDEX(実施開始時刻,$K$2)="","",INDEX(実施開始時刻,$K$2))</f>
        <v>0.375</v>
      </c>
      <c r="F4" s="30"/>
      <c r="G4" s="1" t="s">
        <v>4</v>
      </c>
      <c r="H4" s="29">
        <f>IF(INDEX(実施終了時刻,$K$2)="","",INDEX(実施終了時刻,$K$2))</f>
        <v>0.625</v>
      </c>
      <c r="I4" s="30"/>
    </row>
    <row r="5" spans="1:11" ht="27" customHeight="1" x14ac:dyDescent="0.2">
      <c r="A5" s="5" t="s">
        <v>6</v>
      </c>
      <c r="B5" s="13" t="str">
        <f>IF(INDEX(課題,$K$2)="","",INDEX(課題,$K$2))</f>
        <v>雑木林の役割を考える。里山の雑木林はどのようなものか？</v>
      </c>
      <c r="C5" s="14"/>
      <c r="D5" s="14"/>
      <c r="E5" s="14"/>
      <c r="F5" s="14"/>
      <c r="G5" s="14"/>
      <c r="H5" s="14"/>
      <c r="I5" s="15"/>
    </row>
    <row r="6" spans="1:11" ht="27" customHeight="1" x14ac:dyDescent="0.2">
      <c r="A6" s="5" t="s">
        <v>7</v>
      </c>
      <c r="B6" s="13" t="str">
        <f>IF(INDEX(目的,$K$2)="","",INDEX(目的,$K$2))</f>
        <v>◎炭焼きの実践を花炭焼きで体験し、雑木林の役割を考える。
◎火起こし体験
◎しめ縄作り</v>
      </c>
      <c r="C6" s="14"/>
      <c r="D6" s="14"/>
      <c r="E6" s="14"/>
      <c r="F6" s="14"/>
      <c r="G6" s="14"/>
      <c r="H6" s="14"/>
      <c r="I6" s="15"/>
    </row>
    <row r="7" spans="1:11" ht="295.2" customHeight="1" x14ac:dyDescent="0.2">
      <c r="A7" s="5" t="s">
        <v>8</v>
      </c>
      <c r="B7" s="13" t="str">
        <f>IF(INDEX(内容,$K$2)="","",INDEX(内容,$K$2))</f>
        <v>里山の恵みに触れる体験を行う。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175F4-54B6-4D03-AAAB-C9C70F48D535}">
  <dimension ref="A1:K28"/>
  <sheetViews>
    <sheetView view="pageBreakPreview" zoomScale="85" zoomScaleNormal="100" zoomScaleSheetLayoutView="85" workbookViewId="0">
      <selection activeCell="M7" sqref="M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 xml:space="preserve">落ち葉拾い（堆肥作り）              </v>
      </c>
      <c r="D2" s="26"/>
      <c r="E2" s="26"/>
      <c r="F2" s="26"/>
      <c r="G2" s="26"/>
      <c r="H2" s="26"/>
      <c r="I2" s="27"/>
      <c r="K2">
        <v>29</v>
      </c>
    </row>
    <row r="3" spans="1:11" x14ac:dyDescent="0.2">
      <c r="A3" s="1" t="s">
        <v>2</v>
      </c>
      <c r="B3" s="8">
        <f>IF(INDEX(日付,$K$2)="","",INDEX(日付,$K$2))</f>
        <v>44185</v>
      </c>
      <c r="C3" s="3">
        <f>IF(INDEX(曜日,$K$2)="","",INDEX(曜日,$K$2))</f>
        <v>44185</v>
      </c>
      <c r="D3" s="1" t="s">
        <v>3</v>
      </c>
      <c r="E3" s="29">
        <f>IF(INDEX(開始時刻,$K$2)="","",INDEX(開始時刻,$K$2))</f>
        <v>0.41666666666666669</v>
      </c>
      <c r="F3" s="30"/>
      <c r="G3" s="1" t="s">
        <v>4</v>
      </c>
      <c r="H3" s="29">
        <f>IF(INDEX(終了時刻,$K$2)="","",INDEX(終了時刻,$K$2))</f>
        <v>0.5</v>
      </c>
      <c r="I3" s="30"/>
    </row>
    <row r="4" spans="1:11" x14ac:dyDescent="0.2">
      <c r="A4" s="1" t="s">
        <v>5</v>
      </c>
      <c r="B4" s="9">
        <f>IF(INDEX(実施日付,$K$2)="","",INDEX(実施日付,$K$2))</f>
        <v>44178</v>
      </c>
      <c r="C4" s="3">
        <f>B4</f>
        <v>44178</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雑木林って何？</v>
      </c>
      <c r="C5" s="14"/>
      <c r="D5" s="14"/>
      <c r="E5" s="14"/>
      <c r="F5" s="14"/>
      <c r="G5" s="14"/>
      <c r="H5" s="14"/>
      <c r="I5" s="15"/>
    </row>
    <row r="6" spans="1:11" ht="27" customHeight="1" x14ac:dyDescent="0.2">
      <c r="A6" s="5" t="s">
        <v>7</v>
      </c>
      <c r="B6" s="13" t="str">
        <f>IF(INDEX(目的,$K$2)="","",INDEX(目的,$K$2))</f>
        <v>雑木林の役割を考える。</v>
      </c>
      <c r="C6" s="14"/>
      <c r="D6" s="14"/>
      <c r="E6" s="14"/>
      <c r="F6" s="14"/>
      <c r="G6" s="14"/>
      <c r="H6" s="14"/>
      <c r="I6" s="15"/>
    </row>
    <row r="7" spans="1:11" ht="295.2" customHeight="1" x14ac:dyDescent="0.2">
      <c r="A7" s="5" t="s">
        <v>8</v>
      </c>
      <c r="B7" s="13" t="str">
        <f>IF(INDEX(内容,$K$2)="","",INDEX(内容,$K$2))</f>
        <v>カニ山で落ち葉を集め、堆肥置き場に積む。その時、米糠と鶏糞を混ぜ、水を十分にかけ、シートをかぶせる。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3D6C-E5DE-4614-95B0-24033A7C830B}">
  <dimension ref="A1:K28"/>
  <sheetViews>
    <sheetView view="pageBreakPreview" zoomScale="85" zoomScaleNormal="100" zoomScaleSheetLayoutView="85" workbookViewId="0">
      <selection activeCell="B7" sqref="B7:I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佐須地区どんど焼き</v>
      </c>
      <c r="D2" s="26"/>
      <c r="E2" s="26"/>
      <c r="F2" s="26"/>
      <c r="G2" s="26"/>
      <c r="H2" s="26"/>
      <c r="I2" s="27"/>
      <c r="K2">
        <v>30</v>
      </c>
    </row>
    <row r="3" spans="1:11" x14ac:dyDescent="0.2">
      <c r="A3" s="1" t="s">
        <v>2</v>
      </c>
      <c r="B3" s="2">
        <f>IF(INDEX(日付,$K$2)="","",INDEX(日付,$K$2))</f>
        <v>44205</v>
      </c>
      <c r="C3" s="3">
        <f>IF(INDEX(曜日,$K$2)="","",INDEX(曜日,$K$2))</f>
        <v>44205</v>
      </c>
      <c r="D3" s="1" t="s">
        <v>3</v>
      </c>
      <c r="E3" s="29">
        <f>IF(INDEX(開始時刻,$K$2)="","",INDEX(開始時刻,$K$2))</f>
        <v>0.45833333333333331</v>
      </c>
      <c r="F3" s="30"/>
      <c r="G3" s="1" t="s">
        <v>4</v>
      </c>
      <c r="H3" s="29">
        <f>IF(INDEX(終了時刻,$K$2)="","",INDEX(終了時刻,$K$2))</f>
        <v>0.54166666666666663</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どんど焼きってなに？</v>
      </c>
      <c r="C5" s="14"/>
      <c r="D5" s="14"/>
      <c r="E5" s="14"/>
      <c r="F5" s="14"/>
      <c r="G5" s="14"/>
      <c r="H5" s="14"/>
      <c r="I5" s="15"/>
    </row>
    <row r="6" spans="1:11" ht="27" customHeight="1" x14ac:dyDescent="0.2">
      <c r="A6" s="5" t="s">
        <v>7</v>
      </c>
      <c r="B6" s="13" t="str">
        <f>IF(INDEX(目的,$K$2)="","",INDEX(目的,$K$2))</f>
        <v>地域に根づいている行事に関心を持ち、生活との関わりを学ぶ。</v>
      </c>
      <c r="C6" s="14"/>
      <c r="D6" s="14"/>
      <c r="E6" s="14"/>
      <c r="F6" s="14"/>
      <c r="G6" s="14"/>
      <c r="H6" s="14"/>
      <c r="I6" s="15"/>
    </row>
    <row r="7" spans="1:11" ht="295.2" customHeight="1" x14ac:dyDescent="0.2">
      <c r="A7" s="5" t="s">
        <v>8</v>
      </c>
      <c r="B7" s="13" t="str">
        <f>IF(INDEX(内容,$K$2)="","",INDEX(内容,$K$2))</f>
        <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2FBC-BA38-441B-97D3-6E50F5E2640F}">
  <dimension ref="A1:K28"/>
  <sheetViews>
    <sheetView view="pageBreakPreview" zoomScale="85" zoomScaleNormal="100" zoomScaleSheetLayoutView="85" workbookViewId="0">
      <selection activeCell="L7" sqref="L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堆肥切り返し</v>
      </c>
      <c r="D2" s="26"/>
      <c r="E2" s="26"/>
      <c r="F2" s="26"/>
      <c r="G2" s="26"/>
      <c r="H2" s="26"/>
      <c r="I2" s="27"/>
      <c r="K2">
        <v>31</v>
      </c>
    </row>
    <row r="3" spans="1:11" x14ac:dyDescent="0.2">
      <c r="A3" s="1" t="s">
        <v>2</v>
      </c>
      <c r="B3" s="2">
        <f>IF(INDEX(日付,$K$2)="","",INDEX(日付,$K$2))</f>
        <v>44206</v>
      </c>
      <c r="C3" s="3">
        <f>IF(INDEX(曜日,$K$2)="","",INDEX(曜日,$K$2))</f>
        <v>44206</v>
      </c>
      <c r="D3" s="1" t="s">
        <v>3</v>
      </c>
      <c r="E3" s="29">
        <f>IF(INDEX(開始時刻,$K$2)="","",INDEX(開始時刻,$K$2))</f>
        <v>0.41666666666666669</v>
      </c>
      <c r="F3" s="30"/>
      <c r="G3" s="1" t="s">
        <v>4</v>
      </c>
      <c r="H3" s="29">
        <f>IF(INDEX(終了時刻,$K$2)="","",INDEX(終了時刻,$K$2))</f>
        <v>0.5</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土づくりは農業の基本。人類がどのように土を作ってきたかを学ぶ。</v>
      </c>
      <c r="C5" s="14"/>
      <c r="D5" s="14"/>
      <c r="E5" s="14"/>
      <c r="F5" s="14"/>
      <c r="G5" s="14"/>
      <c r="H5" s="14"/>
      <c r="I5" s="15"/>
    </row>
    <row r="6" spans="1:11" ht="27" customHeight="1" x14ac:dyDescent="0.2">
      <c r="A6" s="5" t="s">
        <v>7</v>
      </c>
      <c r="B6" s="13" t="str">
        <f>IF(INDEX(目的,$K$2)="","",INDEX(目的,$K$2))</f>
        <v>堆肥発酵促進</v>
      </c>
      <c r="C6" s="14"/>
      <c r="D6" s="14"/>
      <c r="E6" s="14"/>
      <c r="F6" s="14"/>
      <c r="G6" s="14"/>
      <c r="H6" s="14"/>
      <c r="I6" s="15"/>
    </row>
    <row r="7" spans="1:11" ht="295.2" customHeight="1" x14ac:dyDescent="0.2">
      <c r="A7" s="5" t="s">
        <v>8</v>
      </c>
      <c r="B7" s="13" t="str">
        <f>IF(INDEX(内容,$K$2)="","",INDEX(内容,$K$2))</f>
        <v>堆肥を移動することで、堆肥の切り返しを行う。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D3393-095E-404F-9FE1-883C958E3E40}">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堆肥切り返し</v>
      </c>
      <c r="D2" s="26"/>
      <c r="E2" s="26"/>
      <c r="F2" s="26"/>
      <c r="G2" s="26"/>
      <c r="H2" s="26"/>
      <c r="I2" s="27"/>
      <c r="K2">
        <v>33</v>
      </c>
    </row>
    <row r="3" spans="1:11" x14ac:dyDescent="0.2">
      <c r="A3" s="1" t="s">
        <v>2</v>
      </c>
      <c r="B3" s="2">
        <f>IF(INDEX(日付,$K$2)="","",INDEX(日付,$K$2))</f>
        <v>44234</v>
      </c>
      <c r="C3" s="3">
        <f>IF(INDEX(曜日,$K$2)="","",INDEX(曜日,$K$2))</f>
        <v>44234</v>
      </c>
      <c r="D3" s="1" t="s">
        <v>3</v>
      </c>
      <c r="E3" s="29">
        <f>IF(INDEX(開始時刻,$K$2)="","",INDEX(開始時刻,$K$2))</f>
        <v>0.41666666666666669</v>
      </c>
      <c r="F3" s="30"/>
      <c r="G3" s="1" t="s">
        <v>4</v>
      </c>
      <c r="H3" s="29">
        <f>IF(INDEX(終了時刻,$K$2)="","",INDEX(終了時刻,$K$2))</f>
        <v>0.5</v>
      </c>
      <c r="I3" s="30"/>
    </row>
    <row r="4" spans="1:11" x14ac:dyDescent="0.2">
      <c r="A4" s="1" t="s">
        <v>5</v>
      </c>
      <c r="B4" s="4" t="str">
        <f>IF(INDEX(実施日付,$K$2)="","",INDEX(実施日付,$K$2))</f>
        <v/>
      </c>
      <c r="C4" s="3" t="str">
        <f>B4</f>
        <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土づくりは農業の基本。人類がどのように土を作ってきたかを学ぶ。</v>
      </c>
      <c r="C5" s="14"/>
      <c r="D5" s="14"/>
      <c r="E5" s="14"/>
      <c r="F5" s="14"/>
      <c r="G5" s="14"/>
      <c r="H5" s="14"/>
      <c r="I5" s="15"/>
    </row>
    <row r="6" spans="1:11" ht="27" customHeight="1" x14ac:dyDescent="0.2">
      <c r="A6" s="5" t="s">
        <v>7</v>
      </c>
      <c r="B6" s="13" t="str">
        <f>IF(INDEX(目的,$K$2)="","",INDEX(目的,$K$2))</f>
        <v>堆肥発酵促進</v>
      </c>
      <c r="C6" s="14"/>
      <c r="D6" s="14"/>
      <c r="E6" s="14"/>
      <c r="F6" s="14"/>
      <c r="G6" s="14"/>
      <c r="H6" s="14"/>
      <c r="I6" s="15"/>
    </row>
    <row r="7" spans="1:11" ht="295.2" customHeight="1" x14ac:dyDescent="0.2">
      <c r="A7" s="5" t="s">
        <v>8</v>
      </c>
      <c r="B7" s="13" t="str">
        <f>IF(INDEX(内容,$K$2)="","",INDEX(内容,$K$2))</f>
        <v>堆肥を移動することで、堆肥の切り返しを行う。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13FA-C431-4DEA-B09C-B2884DE3CE4A}">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縄綯い、草鞋つくり</v>
      </c>
      <c r="D2" s="26"/>
      <c r="E2" s="26"/>
      <c r="F2" s="26"/>
      <c r="G2" s="26"/>
      <c r="H2" s="26"/>
      <c r="I2" s="27"/>
      <c r="K2">
        <v>34</v>
      </c>
    </row>
    <row r="3" spans="1:11" x14ac:dyDescent="0.2">
      <c r="A3" s="1" t="s">
        <v>2</v>
      </c>
      <c r="B3" s="2">
        <f>IF(INDEX(日付,$K$2)="","",INDEX(日付,$K$2))</f>
        <v>44234</v>
      </c>
      <c r="C3" s="3">
        <f>IF(INDEX(曜日,$K$2)="","",INDEX(曜日,$K$2))</f>
        <v>44234</v>
      </c>
      <c r="D3" s="1" t="s">
        <v>3</v>
      </c>
      <c r="E3" s="29">
        <f>IF(INDEX(開始時刻,$K$2)="","",INDEX(開始時刻,$K$2))</f>
        <v>0.54166666666666663</v>
      </c>
      <c r="F3" s="30"/>
      <c r="G3" s="1" t="s">
        <v>4</v>
      </c>
      <c r="H3" s="29">
        <f>IF(INDEX(終了時刻,$K$2)="","",INDEX(終了時刻,$K$2))</f>
        <v>0.625</v>
      </c>
      <c r="I3" s="30"/>
    </row>
    <row r="4" spans="1:11" x14ac:dyDescent="0.2">
      <c r="A4" s="1" t="s">
        <v>5</v>
      </c>
      <c r="B4" s="4" t="str">
        <f>IF(INDEX(実施日付,$K$2)="","",INDEX(実施日付,$K$2))</f>
        <v/>
      </c>
      <c r="C4" s="3" t="str">
        <f>B4</f>
        <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昔の人は稲藁でさまざまな生活に必要なものを作ってきました。そのひとつが縄です。</v>
      </c>
      <c r="C5" s="14"/>
      <c r="D5" s="14"/>
      <c r="E5" s="14"/>
      <c r="F5" s="14"/>
      <c r="G5" s="14"/>
      <c r="H5" s="14"/>
      <c r="I5" s="15"/>
    </row>
    <row r="6" spans="1:11" ht="27" customHeight="1" x14ac:dyDescent="0.2">
      <c r="A6" s="5" t="s">
        <v>7</v>
      </c>
      <c r="B6" s="13" t="str">
        <f>IF(INDEX(目的,$K$2)="","",INDEX(目的,$K$2))</f>
        <v>稲藁を使って縄を綯うことを通して先人の知恵を学ぶ。</v>
      </c>
      <c r="C6" s="14"/>
      <c r="D6" s="14"/>
      <c r="E6" s="14"/>
      <c r="F6" s="14"/>
      <c r="G6" s="14"/>
      <c r="H6" s="14"/>
      <c r="I6" s="15"/>
    </row>
    <row r="7" spans="1:11" ht="295.2" customHeight="1" x14ac:dyDescent="0.2">
      <c r="A7" s="5" t="s">
        <v>8</v>
      </c>
      <c r="B7" s="13" t="str">
        <f>IF(INDEX(内容,$K$2)="","",INDEX(内容,$K$2))</f>
        <v>稲藁を使った縄綯い。</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8A940-BF40-42AF-B23B-5BE8FC895A85}">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「田んぼの学校」卒業式（反省会）</v>
      </c>
      <c r="D2" s="26"/>
      <c r="E2" s="26"/>
      <c r="F2" s="26"/>
      <c r="G2" s="26"/>
      <c r="H2" s="26"/>
      <c r="I2" s="27"/>
      <c r="K2">
        <v>35</v>
      </c>
    </row>
    <row r="3" spans="1:11" x14ac:dyDescent="0.2">
      <c r="A3" s="1" t="s">
        <v>2</v>
      </c>
      <c r="B3" s="2">
        <f>IF(INDEX(日付,$K$2)="","",INDEX(日付,$K$2))</f>
        <v>44262</v>
      </c>
      <c r="C3" s="3">
        <f>IF(INDEX(曜日,$K$2)="","",INDEX(曜日,$K$2))</f>
        <v>44262</v>
      </c>
      <c r="D3" s="1" t="s">
        <v>3</v>
      </c>
      <c r="E3" s="29">
        <f>IF(INDEX(開始時刻,$K$2)="","",INDEX(開始時刻,$K$2))</f>
        <v>0.41666666666666669</v>
      </c>
      <c r="F3" s="30"/>
      <c r="G3" s="1" t="s">
        <v>4</v>
      </c>
      <c r="H3" s="29">
        <f>IF(INDEX(終了時刻,$K$2)="","",INDEX(終了時刻,$K$2))</f>
        <v>0.54166666666666663</v>
      </c>
      <c r="I3" s="30"/>
    </row>
    <row r="4" spans="1:11" x14ac:dyDescent="0.2">
      <c r="A4" s="1" t="s">
        <v>5</v>
      </c>
      <c r="B4" s="4" t="str">
        <f>IF(INDEX(実施日付,$K$2)="","",INDEX(実施日付,$K$2))</f>
        <v/>
      </c>
      <c r="C4" s="3" t="str">
        <f>B4</f>
        <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米つくりを終えて</v>
      </c>
      <c r="C5" s="14"/>
      <c r="D5" s="14"/>
      <c r="E5" s="14"/>
      <c r="F5" s="14"/>
      <c r="G5" s="14"/>
      <c r="H5" s="14"/>
      <c r="I5" s="15"/>
    </row>
    <row r="6" spans="1:11" ht="27" customHeight="1" x14ac:dyDescent="0.2">
      <c r="A6" s="5" t="s">
        <v>7</v>
      </c>
      <c r="B6" s="13" t="str">
        <f>IF(INDEX(目的,$K$2)="","",INDEX(目的,$K$2))</f>
        <v>この１年で考えたこと、学んだことを確認する。</v>
      </c>
      <c r="C6" s="14"/>
      <c r="D6" s="14"/>
      <c r="E6" s="14"/>
      <c r="F6" s="14"/>
      <c r="G6" s="14"/>
      <c r="H6" s="14"/>
      <c r="I6" s="15"/>
    </row>
    <row r="7" spans="1:11" ht="295.2" customHeight="1" x14ac:dyDescent="0.2">
      <c r="A7" s="5" t="s">
        <v>8</v>
      </c>
      <c r="B7" s="13" t="str">
        <f>IF(INDEX(内容,$K$2)="","",INDEX(内容,$K$2))</f>
        <v>●軽食を取りながら行う。●●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1926-7E7F-44FE-970E-3E452C7487CF}">
  <dimension ref="A1:K43"/>
  <sheetViews>
    <sheetView view="pageBreakPreview" zoomScale="85" zoomScaleNormal="100" zoomScaleSheetLayoutView="85" workbookViewId="0">
      <selection activeCell="B9" sqref="B9:I9"/>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「田んぼの学校」ふりかえり</v>
      </c>
      <c r="D2" s="26"/>
      <c r="E2" s="26"/>
      <c r="F2" s="26"/>
      <c r="G2" s="26"/>
      <c r="H2" s="26"/>
      <c r="I2" s="27"/>
      <c r="K2">
        <v>36</v>
      </c>
    </row>
    <row r="3" spans="1:11" x14ac:dyDescent="0.2">
      <c r="A3" s="1" t="s">
        <v>2</v>
      </c>
      <c r="B3" s="2" t="str">
        <f>IF(INDEX(日付,$K$2)="","",INDEX(日付,$K$2))</f>
        <v/>
      </c>
      <c r="C3" s="3" t="str">
        <f>IF(INDEX(曜日,$K$2)="","",INDEX(曜日,$K$2))</f>
        <v/>
      </c>
      <c r="D3" s="1" t="s">
        <v>3</v>
      </c>
      <c r="E3" s="29" t="str">
        <f>IF(INDEX(開始時刻,$K$2)="","",INDEX(開始時刻,$K$2))</f>
        <v/>
      </c>
      <c r="F3" s="30"/>
      <c r="G3" s="1" t="s">
        <v>4</v>
      </c>
      <c r="H3" s="29" t="str">
        <f>IF(INDEX(終了時刻,$K$2)="","",INDEX(終了時刻,$K$2))</f>
        <v/>
      </c>
      <c r="I3" s="30"/>
    </row>
    <row r="4" spans="1:11" x14ac:dyDescent="0.2">
      <c r="A4" s="1" t="s">
        <v>5</v>
      </c>
      <c r="B4" s="4" t="str">
        <f>IF(INDEX(実施日付,$K$2)="","",INDEX(実施日付,$K$2))</f>
        <v/>
      </c>
      <c r="C4" s="3" t="str">
        <f>B4</f>
        <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1年の活動を終えて</v>
      </c>
      <c r="C5" s="14"/>
      <c r="D5" s="14"/>
      <c r="E5" s="14"/>
      <c r="F5" s="14"/>
      <c r="G5" s="14"/>
      <c r="H5" s="14"/>
      <c r="I5" s="15"/>
    </row>
    <row r="6" spans="1:11" ht="27" customHeight="1" x14ac:dyDescent="0.2">
      <c r="A6" s="5" t="s">
        <v>7</v>
      </c>
      <c r="B6" s="13" t="str">
        <f>IF(INDEX(目的,$K$2)="","",INDEX(目的,$K$2))</f>
        <v>この１年で考えたこと、学んだことを確認する。</v>
      </c>
      <c r="C6" s="14"/>
      <c r="D6" s="14"/>
      <c r="E6" s="14"/>
      <c r="F6" s="14"/>
      <c r="G6" s="14"/>
      <c r="H6" s="14"/>
      <c r="I6" s="15"/>
    </row>
    <row r="7" spans="1:11" ht="32.4" customHeight="1" x14ac:dyDescent="0.2">
      <c r="A7" s="5" t="s">
        <v>8</v>
      </c>
      <c r="B7" s="13" t="str">
        <f>IF(INDEX(内容,$K$2)="","",INDEX(内容,$K$2))</f>
        <v>全体についてのふりかえりをしましょう。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7"/>
      <c r="B26" s="10"/>
      <c r="C26" s="11"/>
      <c r="D26" s="11"/>
      <c r="E26" s="11"/>
      <c r="F26" s="11"/>
      <c r="G26" s="11"/>
      <c r="H26" s="11"/>
      <c r="I26" s="12"/>
    </row>
    <row r="27" spans="1:9" ht="18" customHeight="1" x14ac:dyDescent="0.2">
      <c r="A27" s="17"/>
      <c r="B27" s="10"/>
      <c r="C27" s="11"/>
      <c r="D27" s="11"/>
      <c r="E27" s="11"/>
      <c r="F27" s="11"/>
      <c r="G27" s="11"/>
      <c r="H27" s="11"/>
      <c r="I27" s="12"/>
    </row>
    <row r="28" spans="1:9" ht="18" customHeight="1" x14ac:dyDescent="0.2">
      <c r="A28" s="17"/>
      <c r="B28" s="10"/>
      <c r="C28" s="11"/>
      <c r="D28" s="11"/>
      <c r="E28" s="11"/>
      <c r="F28" s="11"/>
      <c r="G28" s="11"/>
      <c r="H28" s="11"/>
      <c r="I28" s="12"/>
    </row>
    <row r="29" spans="1:9" ht="18" customHeight="1" x14ac:dyDescent="0.2">
      <c r="A29" s="17"/>
      <c r="B29" s="10"/>
      <c r="C29" s="11"/>
      <c r="D29" s="11"/>
      <c r="E29" s="11"/>
      <c r="F29" s="11"/>
      <c r="G29" s="11"/>
      <c r="H29" s="11"/>
      <c r="I29" s="12"/>
    </row>
    <row r="30" spans="1:9" ht="18" customHeight="1" x14ac:dyDescent="0.2">
      <c r="A30" s="17"/>
      <c r="B30" s="10"/>
      <c r="C30" s="11"/>
      <c r="D30" s="11"/>
      <c r="E30" s="11"/>
      <c r="F30" s="11"/>
      <c r="G30" s="11"/>
      <c r="H30" s="11"/>
      <c r="I30" s="12"/>
    </row>
    <row r="31" spans="1:9" ht="18" customHeight="1" x14ac:dyDescent="0.2">
      <c r="A31" s="17"/>
      <c r="B31" s="10"/>
      <c r="C31" s="11"/>
      <c r="D31" s="11"/>
      <c r="E31" s="11"/>
      <c r="F31" s="11"/>
      <c r="G31" s="11"/>
      <c r="H31" s="11"/>
      <c r="I31" s="12"/>
    </row>
    <row r="32" spans="1:9" ht="18" customHeight="1" x14ac:dyDescent="0.2">
      <c r="A32" s="17"/>
      <c r="B32" s="10"/>
      <c r="C32" s="11"/>
      <c r="D32" s="11"/>
      <c r="E32" s="11"/>
      <c r="F32" s="11"/>
      <c r="G32" s="11"/>
      <c r="H32" s="11"/>
      <c r="I32" s="12"/>
    </row>
    <row r="33" spans="1:9" ht="18" customHeight="1" x14ac:dyDescent="0.2">
      <c r="A33" s="17"/>
      <c r="B33" s="10"/>
      <c r="C33" s="11"/>
      <c r="D33" s="11"/>
      <c r="E33" s="11"/>
      <c r="F33" s="11"/>
      <c r="G33" s="11"/>
      <c r="H33" s="11"/>
      <c r="I33" s="12"/>
    </row>
    <row r="34" spans="1:9" ht="18" customHeight="1" x14ac:dyDescent="0.2">
      <c r="A34" s="17"/>
      <c r="B34" s="10"/>
      <c r="C34" s="11"/>
      <c r="D34" s="11"/>
      <c r="E34" s="11"/>
      <c r="F34" s="11"/>
      <c r="G34" s="11"/>
      <c r="H34" s="11"/>
      <c r="I34" s="12"/>
    </row>
    <row r="35" spans="1:9" ht="18" customHeight="1" x14ac:dyDescent="0.2">
      <c r="A35" s="17"/>
      <c r="B35" s="10"/>
      <c r="C35" s="11"/>
      <c r="D35" s="11"/>
      <c r="E35" s="11"/>
      <c r="F35" s="11"/>
      <c r="G35" s="11"/>
      <c r="H35" s="11"/>
      <c r="I35" s="12"/>
    </row>
    <row r="36" spans="1:9" ht="18" customHeight="1" x14ac:dyDescent="0.2">
      <c r="A36" s="17"/>
      <c r="B36" s="10"/>
      <c r="C36" s="11"/>
      <c r="D36" s="11"/>
      <c r="E36" s="11"/>
      <c r="F36" s="11"/>
      <c r="G36" s="11"/>
      <c r="H36" s="11"/>
      <c r="I36" s="12"/>
    </row>
    <row r="37" spans="1:9" ht="18" customHeight="1" x14ac:dyDescent="0.2">
      <c r="A37" s="17"/>
      <c r="B37" s="10"/>
      <c r="C37" s="11"/>
      <c r="D37" s="11"/>
      <c r="E37" s="11"/>
      <c r="F37" s="11"/>
      <c r="G37" s="11"/>
      <c r="H37" s="11"/>
      <c r="I37" s="12"/>
    </row>
    <row r="38" spans="1:9" ht="18" customHeight="1" x14ac:dyDescent="0.2">
      <c r="A38" s="17"/>
      <c r="B38" s="10"/>
      <c r="C38" s="11"/>
      <c r="D38" s="11"/>
      <c r="E38" s="11"/>
      <c r="F38" s="11"/>
      <c r="G38" s="11"/>
      <c r="H38" s="11"/>
      <c r="I38" s="12"/>
    </row>
    <row r="39" spans="1:9" ht="18" customHeight="1" x14ac:dyDescent="0.2">
      <c r="A39" s="17"/>
      <c r="B39" s="10"/>
      <c r="C39" s="11"/>
      <c r="D39" s="11"/>
      <c r="E39" s="11"/>
      <c r="F39" s="11"/>
      <c r="G39" s="11"/>
      <c r="H39" s="11"/>
      <c r="I39" s="12"/>
    </row>
    <row r="40" spans="1:9" ht="18" customHeight="1" x14ac:dyDescent="0.2">
      <c r="A40" s="17"/>
      <c r="B40" s="10"/>
      <c r="C40" s="11"/>
      <c r="D40" s="11"/>
      <c r="E40" s="11"/>
      <c r="F40" s="11"/>
      <c r="G40" s="11"/>
      <c r="H40" s="11"/>
      <c r="I40" s="12"/>
    </row>
    <row r="41" spans="1:9" ht="18" customHeight="1" x14ac:dyDescent="0.2">
      <c r="A41" s="18"/>
      <c r="B41" s="10"/>
      <c r="C41" s="11"/>
      <c r="D41" s="11"/>
      <c r="E41" s="11"/>
      <c r="F41" s="11"/>
      <c r="G41" s="11"/>
      <c r="H41" s="11"/>
      <c r="I41" s="12"/>
    </row>
    <row r="42" spans="1:9" ht="18" customHeight="1" x14ac:dyDescent="0.2">
      <c r="A42" s="6"/>
      <c r="B42" s="10"/>
      <c r="C42" s="11"/>
      <c r="D42" s="11"/>
      <c r="E42" s="11"/>
      <c r="F42" s="11"/>
      <c r="G42" s="11"/>
      <c r="H42" s="11"/>
      <c r="I42" s="12"/>
    </row>
    <row r="43" spans="1:9" ht="18" customHeight="1" x14ac:dyDescent="0.2">
      <c r="A43" s="7"/>
      <c r="B43" s="10"/>
      <c r="C43" s="11"/>
      <c r="D43" s="11"/>
      <c r="E43" s="11"/>
      <c r="F43" s="11"/>
      <c r="G43" s="11"/>
      <c r="H43" s="11"/>
      <c r="I43" s="12"/>
    </row>
  </sheetData>
  <mergeCells count="47">
    <mergeCell ref="E4:F4"/>
    <mergeCell ref="H4:I4"/>
    <mergeCell ref="A1:I1"/>
    <mergeCell ref="A2:B2"/>
    <mergeCell ref="C2:I2"/>
    <mergeCell ref="E3:F3"/>
    <mergeCell ref="H3:I3"/>
    <mergeCell ref="B19:I19"/>
    <mergeCell ref="B5:I5"/>
    <mergeCell ref="B6:I6"/>
    <mergeCell ref="B7:I7"/>
    <mergeCell ref="A8:A41"/>
    <mergeCell ref="B8:I8"/>
    <mergeCell ref="B9:I9"/>
    <mergeCell ref="B10:I10"/>
    <mergeCell ref="B11:I11"/>
    <mergeCell ref="B12:I12"/>
    <mergeCell ref="B13:I13"/>
    <mergeCell ref="B14:I14"/>
    <mergeCell ref="B15:I15"/>
    <mergeCell ref="B16:I16"/>
    <mergeCell ref="B17:I17"/>
    <mergeCell ref="B18:I18"/>
    <mergeCell ref="B31:I31"/>
    <mergeCell ref="B20:I20"/>
    <mergeCell ref="B21:I21"/>
    <mergeCell ref="B22:I22"/>
    <mergeCell ref="B23:I23"/>
    <mergeCell ref="B24:I24"/>
    <mergeCell ref="B25:I25"/>
    <mergeCell ref="B26:I26"/>
    <mergeCell ref="B27:I27"/>
    <mergeCell ref="B28:I28"/>
    <mergeCell ref="B29:I29"/>
    <mergeCell ref="B30:I30"/>
    <mergeCell ref="B43:I43"/>
    <mergeCell ref="B32:I32"/>
    <mergeCell ref="B33:I33"/>
    <mergeCell ref="B34:I34"/>
    <mergeCell ref="B35:I35"/>
    <mergeCell ref="B36:I36"/>
    <mergeCell ref="B37:I37"/>
    <mergeCell ref="B38:I38"/>
    <mergeCell ref="B39:I39"/>
    <mergeCell ref="B40:I40"/>
    <mergeCell ref="B41:I41"/>
    <mergeCell ref="B42:I42"/>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E98DA-66F7-4FEB-A8A1-8D6C81680A1B}">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種籾準備（水に浸ける）</v>
      </c>
      <c r="D2" s="26"/>
      <c r="E2" s="26"/>
      <c r="F2" s="26"/>
      <c r="G2" s="26"/>
      <c r="H2" s="26"/>
      <c r="I2" s="27"/>
      <c r="K2">
        <v>4</v>
      </c>
    </row>
    <row r="3" spans="1:11" x14ac:dyDescent="0.2">
      <c r="A3" s="1" t="s">
        <v>2</v>
      </c>
      <c r="B3" s="2">
        <f>IF(INDEX(日付,$K$2)="","",INDEX(日付,$K$2))</f>
        <v>43940</v>
      </c>
      <c r="C3" s="3">
        <f>IF(INDEX(曜日,$K$2)="","",INDEX(曜日,$K$2))</f>
        <v>43940</v>
      </c>
      <c r="D3" s="1" t="s">
        <v>3</v>
      </c>
      <c r="E3" s="29" t="str">
        <f>IF(INDEX(開始時刻,$K$2)="","",INDEX(開始時刻,$K$2))</f>
        <v/>
      </c>
      <c r="F3" s="30"/>
      <c r="G3" s="1" t="s">
        <v>4</v>
      </c>
      <c r="H3" s="29" t="str">
        <f>IF(INDEX(終了時刻,$K$2)="","",INDEX(終了時刻,$K$2))</f>
        <v/>
      </c>
      <c r="I3" s="30"/>
    </row>
    <row r="4" spans="1:11" x14ac:dyDescent="0.2">
      <c r="A4" s="1" t="s">
        <v>5</v>
      </c>
      <c r="B4" s="4">
        <f>IF(INDEX(実施日付,$K$2)="","",INDEX(実施日付,$K$2))</f>
        <v>43940</v>
      </c>
      <c r="C4" s="3">
        <f>B4</f>
        <v>43940</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種って何？
どうして芽が出るの？</v>
      </c>
      <c r="C5" s="14"/>
      <c r="D5" s="14"/>
      <c r="E5" s="14"/>
      <c r="F5" s="14"/>
      <c r="G5" s="14"/>
      <c r="H5" s="14"/>
      <c r="I5" s="15"/>
    </row>
    <row r="6" spans="1:11" ht="27" customHeight="1" x14ac:dyDescent="0.2">
      <c r="A6" s="5" t="s">
        <v>7</v>
      </c>
      <c r="B6" s="13" t="str">
        <f>IF(INDEX(目的,$K$2)="","",INDEX(目的,$K$2))</f>
        <v>種の働きを理解する。</v>
      </c>
      <c r="C6" s="14"/>
      <c r="D6" s="14"/>
      <c r="E6" s="14"/>
      <c r="F6" s="14"/>
      <c r="G6" s="14"/>
      <c r="H6" s="14"/>
      <c r="I6" s="15"/>
    </row>
    <row r="7" spans="1:11" ht="295.2" customHeight="1" x14ac:dyDescent="0.2">
      <c r="A7" s="5" t="s">
        <v>8</v>
      </c>
      <c r="B7" s="13" t="str">
        <f>IF(INDEX(内容,$K$2)="","",INDEX(内容,$K$2))</f>
        <v>種籾を選別し、発芽させる。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A2439-46F9-4BE8-B4B6-5B73D026ED5D}">
  <dimension ref="A1:K28"/>
  <sheetViews>
    <sheetView view="pageBreakPreview" zoomScale="85" zoomScaleNormal="100" zoomScaleSheetLayoutView="85" workbookViewId="0">
      <selection activeCell="L7" sqref="L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◎田んぼの春の植物観察</v>
      </c>
      <c r="D2" s="26"/>
      <c r="E2" s="26"/>
      <c r="F2" s="26"/>
      <c r="G2" s="26"/>
      <c r="H2" s="26"/>
      <c r="I2" s="27"/>
      <c r="K2">
        <v>5</v>
      </c>
    </row>
    <row r="3" spans="1:11" x14ac:dyDescent="0.2">
      <c r="A3" s="1" t="s">
        <v>2</v>
      </c>
      <c r="B3" s="2">
        <f>IF(INDEX(日付,$K$2)="","",INDEX(日付,$K$2))</f>
        <v>43946</v>
      </c>
      <c r="C3" s="3">
        <f>IF(INDEX(曜日,$K$2)="","",INDEX(曜日,$K$2))</f>
        <v>43946</v>
      </c>
      <c r="D3" s="1" t="s">
        <v>3</v>
      </c>
      <c r="E3" s="29">
        <f>IF(INDEX(開始時刻,$K$2)="","",INDEX(開始時刻,$K$2))</f>
        <v>0.41666666666666669</v>
      </c>
      <c r="F3" s="30"/>
      <c r="G3" s="1" t="s">
        <v>4</v>
      </c>
      <c r="H3" s="29">
        <f>IF(INDEX(終了時刻,$K$2)="","",INDEX(終了時刻,$K$2))</f>
        <v>0.45833333333333331</v>
      </c>
      <c r="I3" s="30"/>
    </row>
    <row r="4" spans="1:11" x14ac:dyDescent="0.2">
      <c r="A4" s="1" t="s">
        <v>5</v>
      </c>
      <c r="B4" s="4" t="str">
        <f>IF(INDEX(実施日付,$K$2)="","",INDEX(実施日付,$K$2))</f>
        <v>中止</v>
      </c>
      <c r="C4" s="3" t="str">
        <f>B4</f>
        <v>中止</v>
      </c>
      <c r="D4" s="1" t="s">
        <v>3</v>
      </c>
      <c r="E4" s="29" t="str">
        <f>IF(INDEX(実施開始時刻,$K$2)="","",INDEX(実施開始時刻,$K$2))</f>
        <v/>
      </c>
      <c r="F4" s="30"/>
      <c r="G4" s="1" t="s">
        <v>4</v>
      </c>
      <c r="H4" s="29" t="str">
        <f>IF(INDEX(実施終了時刻,$K$2)="","",INDEX(実施終了時刻,$K$2))</f>
        <v/>
      </c>
      <c r="I4" s="30"/>
    </row>
    <row r="5" spans="1:11" ht="27" customHeight="1" x14ac:dyDescent="0.2">
      <c r="A5" s="5" t="s">
        <v>6</v>
      </c>
      <c r="B5" s="13" t="str">
        <f>IF(INDEX(課題,$K$2)="","",INDEX(課題,$K$2))</f>
        <v>田んぼにはどんな植物がある？</v>
      </c>
      <c r="C5" s="14"/>
      <c r="D5" s="14"/>
      <c r="E5" s="14"/>
      <c r="F5" s="14"/>
      <c r="G5" s="14"/>
      <c r="H5" s="14"/>
      <c r="I5" s="15"/>
    </row>
    <row r="6" spans="1:11" ht="27" customHeight="1" x14ac:dyDescent="0.2">
      <c r="A6" s="5" t="s">
        <v>7</v>
      </c>
      <c r="B6" s="13" t="str">
        <f>IF(INDEX(目的,$K$2)="","",INDEX(目的,$K$2))</f>
        <v>田んぼの春を感じてもらう。</v>
      </c>
      <c r="C6" s="14"/>
      <c r="D6" s="14"/>
      <c r="E6" s="14"/>
      <c r="F6" s="14"/>
      <c r="G6" s="14"/>
      <c r="H6" s="14"/>
      <c r="I6" s="15"/>
    </row>
    <row r="7" spans="1:11" ht="295.2" customHeight="1" x14ac:dyDescent="0.2">
      <c r="A7" s="5" t="s">
        <v>8</v>
      </c>
      <c r="B7" s="13" t="str">
        <f>IF(INDEX(内容,$K$2)="","",INDEX(内容,$K$2))</f>
        <v>田んぼの野草観察を行う。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D3257-53D1-448D-B97F-6EEC2A183A40}">
  <dimension ref="A1:K28"/>
  <sheetViews>
    <sheetView view="pageBreakPreview" zoomScale="85" zoomScaleNormal="100" zoomScaleSheetLayoutView="85" workbookViewId="0">
      <selection activeCell="K7" sqref="K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◎苗床作り</v>
      </c>
      <c r="D2" s="26"/>
      <c r="E2" s="26"/>
      <c r="F2" s="26"/>
      <c r="G2" s="26"/>
      <c r="H2" s="26"/>
      <c r="I2" s="27"/>
      <c r="K2">
        <v>6</v>
      </c>
    </row>
    <row r="3" spans="1:11" x14ac:dyDescent="0.2">
      <c r="A3" s="1" t="s">
        <v>2</v>
      </c>
      <c r="B3" s="2">
        <f>IF(INDEX(日付,$K$2)="","",INDEX(日付,$K$2))</f>
        <v>43946</v>
      </c>
      <c r="C3" s="3">
        <f>IF(INDEX(曜日,$K$2)="","",INDEX(曜日,$K$2))</f>
        <v>43946</v>
      </c>
      <c r="D3" s="1" t="s">
        <v>3</v>
      </c>
      <c r="E3" s="29">
        <f>IF(INDEX(開始時刻,$K$2)="","",INDEX(開始時刻,$K$2))</f>
        <v>0.41666666666666669</v>
      </c>
      <c r="F3" s="30"/>
      <c r="G3" s="1" t="s">
        <v>4</v>
      </c>
      <c r="H3" s="29">
        <f>IF(INDEX(終了時刻,$K$2)="","",INDEX(終了時刻,$K$2))</f>
        <v>0.625</v>
      </c>
      <c r="I3" s="30"/>
    </row>
    <row r="4" spans="1:11" x14ac:dyDescent="0.2">
      <c r="A4" s="1" t="s">
        <v>5</v>
      </c>
      <c r="B4" s="4" t="str">
        <f>IF(INDEX(実施日付,$K$2)="","",INDEX(実施日付,$K$2))</f>
        <v>中止</v>
      </c>
      <c r="C4" s="3" t="str">
        <f>B4</f>
        <v>中止</v>
      </c>
      <c r="D4" s="1" t="s">
        <v>3</v>
      </c>
      <c r="E4" s="29">
        <f>IF(INDEX(実施開始時刻,$K$2)="","",INDEX(実施開始時刻,$K$2))</f>
        <v>0.41666666666666669</v>
      </c>
      <c r="F4" s="30"/>
      <c r="G4" s="1" t="s">
        <v>4</v>
      </c>
      <c r="H4" s="29">
        <f>IF(INDEX(実施終了時刻,$K$2)="","",INDEX(実施終了時刻,$K$2))</f>
        <v>0.625</v>
      </c>
      <c r="I4" s="30"/>
    </row>
    <row r="5" spans="1:11" ht="27" customHeight="1" x14ac:dyDescent="0.2">
      <c r="A5" s="5" t="s">
        <v>6</v>
      </c>
      <c r="B5" s="13" t="str">
        <f>IF(INDEX(課題,$K$2)="","",INDEX(課題,$K$2))</f>
        <v>丈夫な苗が育つ苗床とは？</v>
      </c>
      <c r="C5" s="14"/>
      <c r="D5" s="14"/>
      <c r="E5" s="14"/>
      <c r="F5" s="14"/>
      <c r="G5" s="14"/>
      <c r="H5" s="14"/>
      <c r="I5" s="15"/>
    </row>
    <row r="6" spans="1:11" ht="27" customHeight="1" x14ac:dyDescent="0.2">
      <c r="A6" s="5" t="s">
        <v>7</v>
      </c>
      <c r="B6" s="13" t="str">
        <f>IF(INDEX(目的,$K$2)="","",INDEX(目的,$K$2))</f>
        <v>苗を育てる場所で、苗の成長に大きな影響がある。苗が順調に成長するための準備を十分にする。</v>
      </c>
      <c r="C6" s="14"/>
      <c r="D6" s="14"/>
      <c r="E6" s="14"/>
      <c r="F6" s="14"/>
      <c r="G6" s="14"/>
      <c r="H6" s="14"/>
      <c r="I6" s="15"/>
    </row>
    <row r="7" spans="1:11" ht="295.2" customHeight="1" x14ac:dyDescent="0.2">
      <c r="A7" s="5" t="s">
        <v>8</v>
      </c>
      <c r="B7" s="13" t="str">
        <f>IF(INDEX(内容,$K$2)="","",INDEX(内容,$K$2))</f>
        <v>●苗を育てるための苗床を作る。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F5747-6014-4342-B679-67A14C355644}">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◎用水路清掃
◎生き物観察</v>
      </c>
      <c r="D2" s="26"/>
      <c r="E2" s="26"/>
      <c r="F2" s="26"/>
      <c r="G2" s="26"/>
      <c r="H2" s="26"/>
      <c r="I2" s="27"/>
      <c r="K2">
        <v>7</v>
      </c>
    </row>
    <row r="3" spans="1:11" x14ac:dyDescent="0.2">
      <c r="A3" s="1" t="s">
        <v>2</v>
      </c>
      <c r="B3" s="2">
        <f>IF(INDEX(日付,$K$2)="","",INDEX(日付,$K$2))</f>
        <v>43947</v>
      </c>
      <c r="C3" s="3">
        <f>IF(INDEX(曜日,$K$2)="","",INDEX(曜日,$K$2))</f>
        <v>42505</v>
      </c>
      <c r="D3" s="1" t="s">
        <v>3</v>
      </c>
      <c r="E3" s="29">
        <f>IF(INDEX(開始時刻,$K$2)="","",INDEX(開始時刻,$K$2))</f>
        <v>0.41666666666666669</v>
      </c>
      <c r="F3" s="30"/>
      <c r="G3" s="1" t="s">
        <v>4</v>
      </c>
      <c r="H3" s="29">
        <f>IF(INDEX(終了時刻,$K$2)="","",INDEX(終了時刻,$K$2))</f>
        <v>0.5</v>
      </c>
      <c r="I3" s="30"/>
    </row>
    <row r="4" spans="1:11" x14ac:dyDescent="0.2">
      <c r="A4" s="1" t="s">
        <v>5</v>
      </c>
      <c r="B4" s="4" t="str">
        <f>IF(INDEX(実施日付,$K$2)="","",INDEX(実施日付,$K$2))</f>
        <v>中止</v>
      </c>
      <c r="C4" s="3" t="str">
        <f>B4</f>
        <v>中止</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用水路には何がいる？
用水路の役割は何？</v>
      </c>
      <c r="C5" s="14"/>
      <c r="D5" s="14"/>
      <c r="E5" s="14"/>
      <c r="F5" s="14"/>
      <c r="G5" s="14"/>
      <c r="H5" s="14"/>
      <c r="I5" s="15"/>
    </row>
    <row r="6" spans="1:11" ht="27" customHeight="1" x14ac:dyDescent="0.2">
      <c r="A6" s="5" t="s">
        <v>7</v>
      </c>
      <c r="B6" s="13" t="str">
        <f>IF(INDEX(目的,$K$2)="","",INDEX(目的,$K$2))</f>
        <v>地域と用水路（佐須用水）の関わりを考える。なぜ、用水路にゴミを捨てるのか。</v>
      </c>
      <c r="C6" s="14"/>
      <c r="D6" s="14"/>
      <c r="E6" s="14"/>
      <c r="F6" s="14"/>
      <c r="G6" s="14"/>
      <c r="H6" s="14"/>
      <c r="I6" s="15"/>
    </row>
    <row r="7" spans="1:11" ht="295.2" customHeight="1" x14ac:dyDescent="0.2">
      <c r="A7" s="5" t="s">
        <v>8</v>
      </c>
      <c r="B7" s="13" t="str">
        <f>IF(INDEX(内容,$K$2)="","",INDEX(内容,$K$2))</f>
        <v>●佐須街道から野川までの佐須用水（本流）のゴミ拾いをする●同じところで、水棲動物を捕獲して観察会を行う。</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4632-01F7-42EB-95C9-A789A636DF74}">
  <dimension ref="A1:K28"/>
  <sheetViews>
    <sheetView view="pageBreakPreview" zoomScale="85" zoomScaleNormal="100" zoomScaleSheetLayoutView="85" workbookViewId="0">
      <selection activeCell="K7" sqref="K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 xml:space="preserve">
◎種まき                                    </v>
      </c>
      <c r="D2" s="26"/>
      <c r="E2" s="26"/>
      <c r="F2" s="26"/>
      <c r="G2" s="26"/>
      <c r="H2" s="26"/>
      <c r="I2" s="27"/>
      <c r="K2">
        <v>8</v>
      </c>
    </row>
    <row r="3" spans="1:11" x14ac:dyDescent="0.2">
      <c r="A3" s="1" t="s">
        <v>2</v>
      </c>
      <c r="B3" s="2">
        <f>IF(INDEX(日付,$K$2)="","",INDEX(日付,$K$2))</f>
        <v>43947</v>
      </c>
      <c r="C3" s="3">
        <f>IF(INDEX(曜日,$K$2)="","",INDEX(曜日,$K$2))</f>
        <v>43947</v>
      </c>
      <c r="D3" s="1" t="s">
        <v>3</v>
      </c>
      <c r="E3" s="29">
        <f>IF(INDEX(開始時刻,$K$2)="","",INDEX(開始時刻,$K$2))</f>
        <v>0.54166666666666663</v>
      </c>
      <c r="F3" s="30"/>
      <c r="G3" s="1" t="s">
        <v>4</v>
      </c>
      <c r="H3" s="29">
        <f>IF(INDEX(終了時刻,$K$2)="","",INDEX(終了時刻,$K$2))</f>
        <v>0.625</v>
      </c>
      <c r="I3" s="30"/>
    </row>
    <row r="4" spans="1:11" x14ac:dyDescent="0.2">
      <c r="A4" s="1" t="s">
        <v>5</v>
      </c>
      <c r="B4" s="4" t="str">
        <f>IF(INDEX(実施日付,$K$2)="","",INDEX(実施日付,$K$2))</f>
        <v>中止</v>
      </c>
      <c r="C4" s="3" t="str">
        <f>B4</f>
        <v>中止</v>
      </c>
      <c r="D4" s="1" t="s">
        <v>3</v>
      </c>
      <c r="E4" s="29">
        <f>IF(INDEX(実施開始時刻,$K$2)="","",INDEX(実施開始時刻,$K$2))</f>
        <v>0.41666666666666669</v>
      </c>
      <c r="F4" s="30"/>
      <c r="G4" s="1" t="s">
        <v>4</v>
      </c>
      <c r="H4" s="29">
        <f>IF(INDEX(実施終了時刻,$K$2)="","",INDEX(実施終了時刻,$K$2))</f>
        <v>0.58333333333333337</v>
      </c>
      <c r="I4" s="30"/>
    </row>
    <row r="5" spans="1:11" ht="27" customHeight="1" x14ac:dyDescent="0.2">
      <c r="A5" s="5" t="s">
        <v>6</v>
      </c>
      <c r="B5" s="13" t="str">
        <f>IF(INDEX(課題,$K$2)="","",INDEX(課題,$K$2))</f>
        <v>種籾の不思議にせまる。種とは？</v>
      </c>
      <c r="C5" s="14"/>
      <c r="D5" s="14"/>
      <c r="E5" s="14"/>
      <c r="F5" s="14"/>
      <c r="G5" s="14"/>
      <c r="H5" s="14"/>
      <c r="I5" s="15"/>
    </row>
    <row r="6" spans="1:11" ht="27" customHeight="1" x14ac:dyDescent="0.2">
      <c r="A6" s="5" t="s">
        <v>7</v>
      </c>
      <c r="B6" s="13" t="str">
        <f>IF(INDEX(目的,$K$2)="","",INDEX(目的,$K$2))</f>
        <v>苗半作という言葉があり、昔から苗作りが大切であることをあらわしていた。</v>
      </c>
      <c r="C6" s="14"/>
      <c r="D6" s="14"/>
      <c r="E6" s="14"/>
      <c r="F6" s="14"/>
      <c r="G6" s="14"/>
      <c r="H6" s="14"/>
      <c r="I6" s="15"/>
    </row>
    <row r="7" spans="1:11" ht="295.2" customHeight="1" x14ac:dyDescent="0.2">
      <c r="A7" s="5" t="s">
        <v>8</v>
      </c>
      <c r="B7" s="13" t="str">
        <f>IF(INDEX(内容,$K$2)="","",INDEX(内容,$K$2))</f>
        <v>●種籾を蒔く。</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A4EA5-BB40-4BFB-92A7-9FCE68A71F91}">
  <dimension ref="A1:K28"/>
  <sheetViews>
    <sheetView view="pageBreakPreview" zoomScale="85" zoomScaleNormal="100" zoomScaleSheetLayoutView="85" workbookViewId="0">
      <selection activeCell="L2" sqref="L2"/>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◎堆肥入れ
◎荒起こし
◎畦草刈り
◎くろつけ準備</v>
      </c>
      <c r="D2" s="26"/>
      <c r="E2" s="26"/>
      <c r="F2" s="26"/>
      <c r="G2" s="26"/>
      <c r="H2" s="26"/>
      <c r="I2" s="27"/>
      <c r="K2">
        <v>9</v>
      </c>
    </row>
    <row r="3" spans="1:11" x14ac:dyDescent="0.2">
      <c r="A3" s="1" t="s">
        <v>2</v>
      </c>
      <c r="B3" s="2">
        <f>IF(INDEX(日付,$K$2)="","",INDEX(日付,$K$2))</f>
        <v>43961</v>
      </c>
      <c r="C3" s="3">
        <f>IF(INDEX(曜日,$K$2)="","",INDEX(曜日,$K$2))</f>
        <v>43961</v>
      </c>
      <c r="D3" s="1" t="s">
        <v>3</v>
      </c>
      <c r="E3" s="29">
        <f>IF(INDEX(開始時刻,$K$2)="","",INDEX(開始時刻,$K$2))</f>
        <v>0.41666666666666669</v>
      </c>
      <c r="F3" s="30"/>
      <c r="G3" s="1" t="s">
        <v>4</v>
      </c>
      <c r="H3" s="29">
        <f>IF(INDEX(終了時刻,$K$2)="","",INDEX(終了時刻,$K$2))</f>
        <v>0.5</v>
      </c>
      <c r="I3" s="30"/>
    </row>
    <row r="4" spans="1:11" x14ac:dyDescent="0.2">
      <c r="A4" s="1" t="s">
        <v>5</v>
      </c>
      <c r="B4" s="4" t="str">
        <f>IF(INDEX(実施日付,$K$2)="","",INDEX(実施日付,$K$2))</f>
        <v>中止</v>
      </c>
      <c r="C4" s="3" t="str">
        <f>B4</f>
        <v>中止</v>
      </c>
      <c r="D4" s="1" t="s">
        <v>3</v>
      </c>
      <c r="E4" s="29">
        <f>IF(INDEX(実施開始時刻,$K$2)="","",INDEX(実施開始時刻,$K$2))</f>
        <v>0.41666666666666669</v>
      </c>
      <c r="F4" s="30"/>
      <c r="G4" s="1" t="s">
        <v>4</v>
      </c>
      <c r="H4" s="29">
        <f>IF(INDEX(実施終了時刻,$K$2)="","",INDEX(実施終了時刻,$K$2))</f>
        <v>0.5</v>
      </c>
      <c r="I4" s="30"/>
    </row>
    <row r="5" spans="1:11" ht="27" customHeight="1" x14ac:dyDescent="0.2">
      <c r="A5" s="5" t="s">
        <v>6</v>
      </c>
      <c r="B5" s="13" t="str">
        <f>IF(INDEX(課題,$K$2)="","",INDEX(課題,$K$2))</f>
        <v>堆肥の養分は何？                         田んぼの荒起こしをしているとなぜか鳥がやってくる？</v>
      </c>
      <c r="C5" s="14"/>
      <c r="D5" s="14"/>
      <c r="E5" s="14"/>
      <c r="F5" s="14"/>
      <c r="G5" s="14"/>
      <c r="H5" s="14"/>
      <c r="I5" s="15"/>
    </row>
    <row r="6" spans="1:11" ht="27" customHeight="1" x14ac:dyDescent="0.2">
      <c r="A6" s="5" t="s">
        <v>7</v>
      </c>
      <c r="B6" s="13" t="str">
        <f>IF(INDEX(目的,$K$2)="","",INDEX(目的,$K$2))</f>
        <v>雑木林から落ち葉を集め、鶏糞や糠、藁などで堆肥を作る有機農法は昔から普通に農家で行われたことを理解する。化学肥料との違いは何かを考える。</v>
      </c>
      <c r="C6" s="14"/>
      <c r="D6" s="14"/>
      <c r="E6" s="14"/>
      <c r="F6" s="14"/>
      <c r="G6" s="14"/>
      <c r="H6" s="14"/>
      <c r="I6" s="15"/>
    </row>
    <row r="7" spans="1:11" ht="295.2" customHeight="1" x14ac:dyDescent="0.2">
      <c r="A7" s="5" t="s">
        <v>8</v>
      </c>
      <c r="B7" s="13" t="str">
        <f>IF(INDEX(内容,$K$2)="","",INDEX(内容,$K$2))</f>
        <v>●堆肥を田んぼに均等に撒く●撒いた堆肥を耕運機で漉き込む●畦の草刈りをする。●刈った草は田んぼに撒く。●畦の際に水路を作り、水を引く。</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D2C5-ADD1-4093-B6C7-3450BA318913}">
  <dimension ref="A1:K28"/>
  <sheetViews>
    <sheetView view="pageBreakPreview" zoomScale="85" zoomScaleNormal="100" zoomScaleSheetLayoutView="85" workbookViewId="0">
      <selection activeCell="B7" sqref="B7:I7"/>
    </sheetView>
  </sheetViews>
  <sheetFormatPr defaultRowHeight="13.2" x14ac:dyDescent="0.2"/>
  <cols>
    <col min="1" max="1" width="11.109375" customWidth="1"/>
    <col min="257" max="257" width="11.109375" customWidth="1"/>
    <col min="513" max="513" width="11.109375" customWidth="1"/>
    <col min="769" max="769" width="11.109375" customWidth="1"/>
    <col min="1025" max="1025" width="11.109375" customWidth="1"/>
    <col min="1281" max="1281" width="11.109375" customWidth="1"/>
    <col min="1537" max="1537" width="11.109375" customWidth="1"/>
    <col min="1793" max="1793" width="11.109375" customWidth="1"/>
    <col min="2049" max="2049" width="11.109375" customWidth="1"/>
    <col min="2305" max="2305" width="11.109375" customWidth="1"/>
    <col min="2561" max="2561" width="11.109375" customWidth="1"/>
    <col min="2817" max="2817" width="11.109375" customWidth="1"/>
    <col min="3073" max="3073" width="11.109375" customWidth="1"/>
    <col min="3329" max="3329" width="11.109375" customWidth="1"/>
    <col min="3585" max="3585" width="11.109375" customWidth="1"/>
    <col min="3841" max="3841" width="11.109375" customWidth="1"/>
    <col min="4097" max="4097" width="11.109375" customWidth="1"/>
    <col min="4353" max="4353" width="11.109375" customWidth="1"/>
    <col min="4609" max="4609" width="11.109375" customWidth="1"/>
    <col min="4865" max="4865" width="11.109375" customWidth="1"/>
    <col min="5121" max="5121" width="11.109375" customWidth="1"/>
    <col min="5377" max="5377" width="11.109375" customWidth="1"/>
    <col min="5633" max="5633" width="11.109375" customWidth="1"/>
    <col min="5889" max="5889" width="11.109375" customWidth="1"/>
    <col min="6145" max="6145" width="11.109375" customWidth="1"/>
    <col min="6401" max="6401" width="11.109375" customWidth="1"/>
    <col min="6657" max="6657" width="11.109375" customWidth="1"/>
    <col min="6913" max="6913" width="11.109375" customWidth="1"/>
    <col min="7169" max="7169" width="11.109375" customWidth="1"/>
    <col min="7425" max="7425" width="11.109375" customWidth="1"/>
    <col min="7681" max="7681" width="11.109375" customWidth="1"/>
    <col min="7937" max="7937" width="11.109375" customWidth="1"/>
    <col min="8193" max="8193" width="11.109375" customWidth="1"/>
    <col min="8449" max="8449" width="11.109375" customWidth="1"/>
    <col min="8705" max="8705" width="11.109375" customWidth="1"/>
    <col min="8961" max="8961" width="11.109375" customWidth="1"/>
    <col min="9217" max="9217" width="11.109375" customWidth="1"/>
    <col min="9473" max="9473" width="11.109375" customWidth="1"/>
    <col min="9729" max="9729" width="11.109375" customWidth="1"/>
    <col min="9985" max="9985" width="11.109375" customWidth="1"/>
    <col min="10241" max="10241" width="11.109375" customWidth="1"/>
    <col min="10497" max="10497" width="11.109375" customWidth="1"/>
    <col min="10753" max="10753" width="11.109375" customWidth="1"/>
    <col min="11009" max="11009" width="11.109375" customWidth="1"/>
    <col min="11265" max="11265" width="11.109375" customWidth="1"/>
    <col min="11521" max="11521" width="11.109375" customWidth="1"/>
    <col min="11777" max="11777" width="11.109375" customWidth="1"/>
    <col min="12033" max="12033" width="11.109375" customWidth="1"/>
    <col min="12289" max="12289" width="11.109375" customWidth="1"/>
    <col min="12545" max="12545" width="11.109375" customWidth="1"/>
    <col min="12801" max="12801" width="11.109375" customWidth="1"/>
    <col min="13057" max="13057" width="11.109375" customWidth="1"/>
    <col min="13313" max="13313" width="11.109375" customWidth="1"/>
    <col min="13569" max="13569" width="11.109375" customWidth="1"/>
    <col min="13825" max="13825" width="11.109375" customWidth="1"/>
    <col min="14081" max="14081" width="11.109375" customWidth="1"/>
    <col min="14337" max="14337" width="11.109375" customWidth="1"/>
    <col min="14593" max="14593" width="11.109375" customWidth="1"/>
    <col min="14849" max="14849" width="11.109375" customWidth="1"/>
    <col min="15105" max="15105" width="11.109375" customWidth="1"/>
    <col min="15361" max="15361" width="11.109375" customWidth="1"/>
    <col min="15617" max="15617" width="11.109375" customWidth="1"/>
    <col min="15873" max="15873" width="11.109375" customWidth="1"/>
    <col min="16129" max="16129" width="11.109375" customWidth="1"/>
  </cols>
  <sheetData>
    <row r="1" spans="1:11" ht="16.2" x14ac:dyDescent="0.2">
      <c r="A1" s="25" t="s">
        <v>0</v>
      </c>
      <c r="B1" s="26"/>
      <c r="C1" s="26"/>
      <c r="D1" s="26"/>
      <c r="E1" s="26"/>
      <c r="F1" s="26"/>
      <c r="G1" s="26"/>
      <c r="H1" s="26"/>
      <c r="I1" s="27"/>
    </row>
    <row r="2" spans="1:11" x14ac:dyDescent="0.2">
      <c r="A2" s="28" t="s">
        <v>1</v>
      </c>
      <c r="B2" s="27"/>
      <c r="C2" s="28" t="str">
        <f>IF(INDEX(作業・行事,$K$2)="","",INDEX(作業・行事,$K$2))</f>
        <v>◎くろつけ</v>
      </c>
      <c r="D2" s="26"/>
      <c r="E2" s="26"/>
      <c r="F2" s="26"/>
      <c r="G2" s="26"/>
      <c r="H2" s="26"/>
      <c r="I2" s="27"/>
      <c r="K2">
        <v>11</v>
      </c>
    </row>
    <row r="3" spans="1:11" x14ac:dyDescent="0.2">
      <c r="A3" s="1" t="s">
        <v>2</v>
      </c>
      <c r="B3" s="2">
        <f>IF(INDEX(日付,$K$2)="","",INDEX(日付,$K$2))</f>
        <v>43989</v>
      </c>
      <c r="C3" s="3">
        <f>IF(INDEX(曜日,$K$2)="","",INDEX(曜日,$K$2))</f>
        <v>43989</v>
      </c>
      <c r="D3" s="1" t="s">
        <v>3</v>
      </c>
      <c r="E3" s="29">
        <f>IF(INDEX(開始時刻,$K$2)="","",INDEX(開始時刻,$K$2))</f>
        <v>0.41666666666666669</v>
      </c>
      <c r="F3" s="30"/>
      <c r="G3" s="1" t="s">
        <v>4</v>
      </c>
      <c r="H3" s="29">
        <f>IF(INDEX(終了時刻,$K$2)="","",INDEX(終了時刻,$K$2))</f>
        <v>0.54166666666666663</v>
      </c>
      <c r="I3" s="30"/>
    </row>
    <row r="4" spans="1:11" x14ac:dyDescent="0.2">
      <c r="A4" s="1" t="s">
        <v>5</v>
      </c>
      <c r="B4" s="4">
        <f>IF(INDEX(実施日付,$K$2)="","",INDEX(実施日付,$K$2))</f>
        <v>43989</v>
      </c>
      <c r="C4" s="3">
        <f>B4</f>
        <v>43989</v>
      </c>
      <c r="D4" s="1" t="s">
        <v>3</v>
      </c>
      <c r="E4" s="29">
        <f>IF(INDEX(実施開始時刻,$K$2)="","",INDEX(実施開始時刻,$K$2))</f>
        <v>0.41666666666666669</v>
      </c>
      <c r="F4" s="30"/>
      <c r="G4" s="1" t="s">
        <v>4</v>
      </c>
      <c r="H4" s="29">
        <f>IF(INDEX(実施終了時刻,$K$2)="","",INDEX(実施終了時刻,$K$2))</f>
        <v>0.625</v>
      </c>
      <c r="I4" s="30"/>
    </row>
    <row r="5" spans="1:11" ht="27" customHeight="1" x14ac:dyDescent="0.2">
      <c r="A5" s="5" t="s">
        <v>6</v>
      </c>
      <c r="B5" s="13" t="str">
        <f>IF(INDEX(課題,$K$2)="","",INDEX(課題,$K$2))</f>
        <v>くろつけは何のため？</v>
      </c>
      <c r="C5" s="14"/>
      <c r="D5" s="14"/>
      <c r="E5" s="14"/>
      <c r="F5" s="14"/>
      <c r="G5" s="14"/>
      <c r="H5" s="14"/>
      <c r="I5" s="15"/>
    </row>
    <row r="6" spans="1:11" ht="27" customHeight="1" x14ac:dyDescent="0.2">
      <c r="A6" s="5" t="s">
        <v>7</v>
      </c>
      <c r="B6" s="13" t="str">
        <f>IF(INDEX(目的,$K$2)="","",INDEX(目的,$K$2))</f>
        <v>くろつけは水漏れを防ぐ知恵である。今ではコンクリートなどで整備された田んぼがあるが、なにもなければ知恵が働くと言うことを学ぶ。</v>
      </c>
      <c r="C6" s="14"/>
      <c r="D6" s="14"/>
      <c r="E6" s="14"/>
      <c r="F6" s="14"/>
      <c r="G6" s="14"/>
      <c r="H6" s="14"/>
      <c r="I6" s="15"/>
    </row>
    <row r="7" spans="1:11" ht="295.2" customHeight="1" x14ac:dyDescent="0.2">
      <c r="A7" s="5" t="s">
        <v>8</v>
      </c>
      <c r="B7" s="13" t="str">
        <f>IF(INDEX(内容,$K$2)="","",INDEX(内容,$K$2))</f>
        <v>●畦に泥を塗りつける。●</v>
      </c>
      <c r="C7" s="14"/>
      <c r="D7" s="14"/>
      <c r="E7" s="14"/>
      <c r="F7" s="14"/>
      <c r="G7" s="14"/>
      <c r="H7" s="14"/>
      <c r="I7" s="15"/>
    </row>
    <row r="8" spans="1:11" ht="18" customHeight="1" x14ac:dyDescent="0.2">
      <c r="A8" s="16" t="s">
        <v>9</v>
      </c>
      <c r="B8" s="19" t="s">
        <v>10</v>
      </c>
      <c r="C8" s="20"/>
      <c r="D8" s="20"/>
      <c r="E8" s="20"/>
      <c r="F8" s="20"/>
      <c r="G8" s="20"/>
      <c r="H8" s="20"/>
      <c r="I8" s="21"/>
    </row>
    <row r="9" spans="1:11" ht="18" customHeight="1" x14ac:dyDescent="0.2">
      <c r="A9" s="17"/>
      <c r="B9" s="22" t="s">
        <v>11</v>
      </c>
      <c r="C9" s="23"/>
      <c r="D9" s="23"/>
      <c r="E9" s="23"/>
      <c r="F9" s="23"/>
      <c r="G9" s="23"/>
      <c r="H9" s="23"/>
      <c r="I9" s="24"/>
    </row>
    <row r="10" spans="1:11" ht="18" customHeight="1" x14ac:dyDescent="0.2">
      <c r="A10" s="17"/>
      <c r="B10" s="10"/>
      <c r="C10" s="11"/>
      <c r="D10" s="11"/>
      <c r="E10" s="11"/>
      <c r="F10" s="11"/>
      <c r="G10" s="11"/>
      <c r="H10" s="11"/>
      <c r="I10" s="12"/>
    </row>
    <row r="11" spans="1:11" ht="18" customHeight="1" x14ac:dyDescent="0.2">
      <c r="A11" s="17"/>
      <c r="B11" s="10"/>
      <c r="C11" s="11"/>
      <c r="D11" s="11"/>
      <c r="E11" s="11"/>
      <c r="F11" s="11"/>
      <c r="G11" s="11"/>
      <c r="H11" s="11"/>
      <c r="I11" s="12"/>
    </row>
    <row r="12" spans="1:11" ht="18" customHeight="1" x14ac:dyDescent="0.2">
      <c r="A12" s="17"/>
      <c r="B12" s="10"/>
      <c r="C12" s="11"/>
      <c r="D12" s="11"/>
      <c r="E12" s="11"/>
      <c r="F12" s="11"/>
      <c r="G12" s="11"/>
      <c r="H12" s="11"/>
      <c r="I12" s="12"/>
    </row>
    <row r="13" spans="1:11" ht="18" customHeight="1" x14ac:dyDescent="0.2">
      <c r="A13" s="17"/>
      <c r="B13" s="10"/>
      <c r="C13" s="11"/>
      <c r="D13" s="11"/>
      <c r="E13" s="11"/>
      <c r="F13" s="11"/>
      <c r="G13" s="11"/>
      <c r="H13" s="11"/>
      <c r="I13" s="12"/>
    </row>
    <row r="14" spans="1:11" ht="18" customHeight="1" x14ac:dyDescent="0.2">
      <c r="A14" s="17"/>
      <c r="B14" s="10"/>
      <c r="C14" s="11"/>
      <c r="D14" s="11"/>
      <c r="E14" s="11"/>
      <c r="F14" s="11"/>
      <c r="G14" s="11"/>
      <c r="H14" s="11"/>
      <c r="I14" s="12"/>
    </row>
    <row r="15" spans="1:11" ht="18" customHeight="1" x14ac:dyDescent="0.2">
      <c r="A15" s="17"/>
      <c r="B15" s="10"/>
      <c r="C15" s="11"/>
      <c r="D15" s="11"/>
      <c r="E15" s="11"/>
      <c r="F15" s="11"/>
      <c r="G15" s="11"/>
      <c r="H15" s="11"/>
      <c r="I15" s="12"/>
    </row>
    <row r="16" spans="1:11" ht="18" customHeight="1" x14ac:dyDescent="0.2">
      <c r="A16" s="17"/>
      <c r="B16" s="10"/>
      <c r="C16" s="11"/>
      <c r="D16" s="11"/>
      <c r="E16" s="11"/>
      <c r="F16" s="11"/>
      <c r="G16" s="11"/>
      <c r="H16" s="11"/>
      <c r="I16" s="12"/>
    </row>
    <row r="17" spans="1:9" ht="18" customHeight="1" x14ac:dyDescent="0.2">
      <c r="A17" s="17"/>
      <c r="B17" s="10"/>
      <c r="C17" s="11"/>
      <c r="D17" s="11"/>
      <c r="E17" s="11"/>
      <c r="F17" s="11"/>
      <c r="G17" s="11"/>
      <c r="H17" s="11"/>
      <c r="I17" s="12"/>
    </row>
    <row r="18" spans="1:9" ht="18" customHeight="1" x14ac:dyDescent="0.2">
      <c r="A18" s="17"/>
      <c r="B18" s="10"/>
      <c r="C18" s="11"/>
      <c r="D18" s="11"/>
      <c r="E18" s="11"/>
      <c r="F18" s="11"/>
      <c r="G18" s="11"/>
      <c r="H18" s="11"/>
      <c r="I18" s="12"/>
    </row>
    <row r="19" spans="1:9" ht="18" customHeight="1" x14ac:dyDescent="0.2">
      <c r="A19" s="17"/>
      <c r="B19" s="10"/>
      <c r="C19" s="11"/>
      <c r="D19" s="11"/>
      <c r="E19" s="11"/>
      <c r="F19" s="11"/>
      <c r="G19" s="11"/>
      <c r="H19" s="11"/>
      <c r="I19" s="12"/>
    </row>
    <row r="20" spans="1:9" ht="18" customHeight="1" x14ac:dyDescent="0.2">
      <c r="A20" s="17"/>
      <c r="B20" s="10"/>
      <c r="C20" s="11"/>
      <c r="D20" s="11"/>
      <c r="E20" s="11"/>
      <c r="F20" s="11"/>
      <c r="G20" s="11"/>
      <c r="H20" s="11"/>
      <c r="I20" s="12"/>
    </row>
    <row r="21" spans="1:9" ht="18" customHeight="1" x14ac:dyDescent="0.2">
      <c r="A21" s="17"/>
      <c r="B21" s="10"/>
      <c r="C21" s="11"/>
      <c r="D21" s="11"/>
      <c r="E21" s="11"/>
      <c r="F21" s="11"/>
      <c r="G21" s="11"/>
      <c r="H21" s="11"/>
      <c r="I21" s="12"/>
    </row>
    <row r="22" spans="1:9" ht="18" customHeight="1" x14ac:dyDescent="0.2">
      <c r="A22" s="17"/>
      <c r="B22" s="10"/>
      <c r="C22" s="11"/>
      <c r="D22" s="11"/>
      <c r="E22" s="11"/>
      <c r="F22" s="11"/>
      <c r="G22" s="11"/>
      <c r="H22" s="11"/>
      <c r="I22" s="12"/>
    </row>
    <row r="23" spans="1:9" ht="18" customHeight="1" x14ac:dyDescent="0.2">
      <c r="A23" s="17"/>
      <c r="B23" s="10"/>
      <c r="C23" s="11"/>
      <c r="D23" s="11"/>
      <c r="E23" s="11"/>
      <c r="F23" s="11"/>
      <c r="G23" s="11"/>
      <c r="H23" s="11"/>
      <c r="I23" s="12"/>
    </row>
    <row r="24" spans="1:9" ht="18" customHeight="1" x14ac:dyDescent="0.2">
      <c r="A24" s="17"/>
      <c r="B24" s="10"/>
      <c r="C24" s="11"/>
      <c r="D24" s="11"/>
      <c r="E24" s="11"/>
      <c r="F24" s="11"/>
      <c r="G24" s="11"/>
      <c r="H24" s="11"/>
      <c r="I24" s="12"/>
    </row>
    <row r="25" spans="1:9" ht="18" customHeight="1" x14ac:dyDescent="0.2">
      <c r="A25" s="17"/>
      <c r="B25" s="10"/>
      <c r="C25" s="11"/>
      <c r="D25" s="11"/>
      <c r="E25" s="11"/>
      <c r="F25" s="11"/>
      <c r="G25" s="11"/>
      <c r="H25" s="11"/>
      <c r="I25" s="12"/>
    </row>
    <row r="26" spans="1:9" ht="18" customHeight="1" x14ac:dyDescent="0.2">
      <c r="A26" s="18"/>
      <c r="B26" s="10"/>
      <c r="C26" s="11"/>
      <c r="D26" s="11"/>
      <c r="E26" s="11"/>
      <c r="F26" s="11"/>
      <c r="G26" s="11"/>
      <c r="H26" s="11"/>
      <c r="I26" s="12"/>
    </row>
    <row r="27" spans="1:9" ht="18" customHeight="1" x14ac:dyDescent="0.2">
      <c r="A27" s="6"/>
      <c r="B27" s="10"/>
      <c r="C27" s="11"/>
      <c r="D27" s="11"/>
      <c r="E27" s="11"/>
      <c r="F27" s="11"/>
      <c r="G27" s="11"/>
      <c r="H27" s="11"/>
      <c r="I27" s="12"/>
    </row>
    <row r="28" spans="1:9" ht="18" customHeight="1" x14ac:dyDescent="0.2">
      <c r="A28" s="7"/>
      <c r="B28" s="10"/>
      <c r="C28" s="11"/>
      <c r="D28" s="11"/>
      <c r="E28" s="11"/>
      <c r="F28" s="11"/>
      <c r="G28" s="11"/>
      <c r="H28" s="11"/>
      <c r="I28" s="12"/>
    </row>
  </sheetData>
  <mergeCells count="32">
    <mergeCell ref="E4:F4"/>
    <mergeCell ref="H4:I4"/>
    <mergeCell ref="A1:I1"/>
    <mergeCell ref="A2:B2"/>
    <mergeCell ref="C2:I2"/>
    <mergeCell ref="E3:F3"/>
    <mergeCell ref="H3:I3"/>
    <mergeCell ref="B19:I19"/>
    <mergeCell ref="B5:I5"/>
    <mergeCell ref="B6:I6"/>
    <mergeCell ref="B7:I7"/>
    <mergeCell ref="A8:A26"/>
    <mergeCell ref="B8:I8"/>
    <mergeCell ref="B9:I9"/>
    <mergeCell ref="B10:I10"/>
    <mergeCell ref="B11:I11"/>
    <mergeCell ref="B12:I12"/>
    <mergeCell ref="B13:I13"/>
    <mergeCell ref="B14:I14"/>
    <mergeCell ref="B15:I15"/>
    <mergeCell ref="B16:I16"/>
    <mergeCell ref="B17:I17"/>
    <mergeCell ref="B18:I18"/>
    <mergeCell ref="B26:I26"/>
    <mergeCell ref="B27:I27"/>
    <mergeCell ref="B28:I28"/>
    <mergeCell ref="B20:I20"/>
    <mergeCell ref="B21:I21"/>
    <mergeCell ref="B22:I22"/>
    <mergeCell ref="B23:I23"/>
    <mergeCell ref="B24:I24"/>
    <mergeCell ref="B25:I25"/>
  </mergeCells>
  <phoneticPr fontId="2"/>
  <pageMargins left="0.98425196850393704" right="0.78740157480314965" top="0.98425196850393704" bottom="0.98425196850393704" header="0.51181102362204722" footer="0.51181102362204722"/>
  <pageSetup paperSize="9" orientation="portrait" r:id="rId1"/>
  <headerFooter alignWithMargins="0">
    <oddHeader>&amp;C&amp;16ふりかえりシート&amp;R野川で遊ぶまちづくりの会</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27</vt:i4>
      </vt:variant>
    </vt:vector>
  </HeadingPairs>
  <TitlesOfParts>
    <vt:vector size="55" baseType="lpstr">
      <vt:lpstr>表紙</vt:lpstr>
      <vt:lpstr>ふりかえり</vt:lpstr>
      <vt:lpstr>ふりかえり (2)</vt:lpstr>
      <vt:lpstr>ふりかえり (3)</vt:lpstr>
      <vt:lpstr>ふりかえり (4)</vt:lpstr>
      <vt:lpstr>ふりかえり (5)</vt:lpstr>
      <vt:lpstr>ふりかえり (6)</vt:lpstr>
      <vt:lpstr>ふりかえり (7)</vt:lpstr>
      <vt:lpstr>ふりかえり (8)</vt:lpstr>
      <vt:lpstr>ふりかえり (9)</vt:lpstr>
      <vt:lpstr>ふりかえり (10)</vt:lpstr>
      <vt:lpstr>ふりかえり (11)</vt:lpstr>
      <vt:lpstr>ふりかえり (12)</vt:lpstr>
      <vt:lpstr>ふりかえり (13)</vt:lpstr>
      <vt:lpstr>ふりかえり (14)</vt:lpstr>
      <vt:lpstr>ふりかえり (15)</vt:lpstr>
      <vt:lpstr>ふりかえり (16)</vt:lpstr>
      <vt:lpstr>ふりかえり (17)</vt:lpstr>
      <vt:lpstr>ふりかえり (18)</vt:lpstr>
      <vt:lpstr>ふりかえり (19)</vt:lpstr>
      <vt:lpstr>ふりかえり (20)</vt:lpstr>
      <vt:lpstr>ふりかえり (21)</vt:lpstr>
      <vt:lpstr>ふりかえり (22)</vt:lpstr>
      <vt:lpstr>ふりかえり (23)</vt:lpstr>
      <vt:lpstr>ふりかえり (24)</vt:lpstr>
      <vt:lpstr>ふりかえり (25)</vt:lpstr>
      <vt:lpstr>ふりかえり (26)</vt:lpstr>
      <vt:lpstr>ふりかえり (27)</vt:lpstr>
      <vt:lpstr>ふりかえり!Print_Area</vt:lpstr>
      <vt:lpstr>'ふりかえり (10)'!Print_Area</vt:lpstr>
      <vt:lpstr>'ふりかえり (11)'!Print_Area</vt:lpstr>
      <vt:lpstr>'ふりかえり (12)'!Print_Area</vt:lpstr>
      <vt:lpstr>'ふりかえり (13)'!Print_Area</vt:lpstr>
      <vt:lpstr>'ふりかえり (14)'!Print_Area</vt:lpstr>
      <vt:lpstr>'ふりかえり (15)'!Print_Area</vt:lpstr>
      <vt:lpstr>'ふりかえり (16)'!Print_Area</vt:lpstr>
      <vt:lpstr>'ふりかえり (17)'!Print_Area</vt:lpstr>
      <vt:lpstr>'ふりかえり (18)'!Print_Area</vt:lpstr>
      <vt:lpstr>'ふりかえり (19)'!Print_Area</vt:lpstr>
      <vt:lpstr>'ふりかえり (2)'!Print_Area</vt:lpstr>
      <vt:lpstr>'ふりかえり (20)'!Print_Area</vt:lpstr>
      <vt:lpstr>'ふりかえり (21)'!Print_Area</vt:lpstr>
      <vt:lpstr>'ふりかえり (22)'!Print_Area</vt:lpstr>
      <vt:lpstr>'ふりかえり (23)'!Print_Area</vt:lpstr>
      <vt:lpstr>'ふりかえり (24)'!Print_Area</vt:lpstr>
      <vt:lpstr>'ふりかえり (25)'!Print_Area</vt:lpstr>
      <vt:lpstr>'ふりかえり (26)'!Print_Area</vt:lpstr>
      <vt:lpstr>'ふりかえり (27)'!Print_Area</vt:lpstr>
      <vt:lpstr>'ふりかえり (3)'!Print_Area</vt:lpstr>
      <vt:lpstr>'ふりかえり (4)'!Print_Area</vt:lpstr>
      <vt:lpstr>'ふりかえり (5)'!Print_Area</vt:lpstr>
      <vt:lpstr>'ふりかえり (6)'!Print_Area</vt:lpstr>
      <vt:lpstr>'ふりかえり (7)'!Print_Area</vt:lpstr>
      <vt:lpstr>'ふりかえり (8)'!Print_Area</vt:lpstr>
      <vt:lpstr>'ふりかえり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尾辻義和</dc:creator>
  <cp:lastModifiedBy>尾辻義和</cp:lastModifiedBy>
  <dcterms:created xsi:type="dcterms:W3CDTF">2021-02-16T06:17:47Z</dcterms:created>
  <dcterms:modified xsi:type="dcterms:W3CDTF">2021-02-16T06:37:20Z</dcterms:modified>
</cp:coreProperties>
</file>